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Zona E" sheetId="1" r:id="rId1"/>
  </sheets>
  <definedNames/>
  <calcPr fullCalcOnLoad="1"/>
</workbook>
</file>

<file path=xl/sharedStrings.xml><?xml version="1.0" encoding="utf-8"?>
<sst xmlns="http://schemas.openxmlformats.org/spreadsheetml/2006/main" count="62" uniqueCount="42">
  <si>
    <t>ZONA OMOGENEA "E"</t>
  </si>
  <si>
    <t>ZONA</t>
  </si>
  <si>
    <r>
      <t xml:space="preserve">I.F.T.
</t>
    </r>
    <r>
      <rPr>
        <sz val="8"/>
        <rFont val="Arial"/>
        <family val="2"/>
      </rPr>
      <t>(mc/mq)</t>
    </r>
  </si>
  <si>
    <r>
      <t xml:space="preserve">ONERI BASE
</t>
    </r>
    <r>
      <rPr>
        <sz val="8"/>
        <rFont val="Arial"/>
        <family val="2"/>
      </rPr>
      <t>Tab. "1/3"</t>
    </r>
  </si>
  <si>
    <r>
      <t xml:space="preserve">ONERI BASE
</t>
    </r>
    <r>
      <rPr>
        <sz val="8"/>
        <rFont val="Arial"/>
        <family val="2"/>
      </rPr>
      <t>(euro)</t>
    </r>
  </si>
  <si>
    <r>
      <t xml:space="preserve">ANDAM. DEMOGR.
</t>
    </r>
    <r>
      <rPr>
        <sz val="8"/>
        <rFont val="Arial"/>
        <family val="2"/>
      </rPr>
      <t>Tab. "D"
L.R. 6/79</t>
    </r>
  </si>
  <si>
    <r>
      <t xml:space="preserve">DISTANZA CAPOL.
</t>
    </r>
    <r>
      <rPr>
        <sz val="8"/>
        <rFont val="Arial"/>
        <family val="2"/>
      </rPr>
      <t>Tab. "E"
L.R. 6/79</t>
    </r>
  </si>
  <si>
    <r>
      <t xml:space="preserve">FASCIA COSTIERA
</t>
    </r>
    <r>
      <rPr>
        <sz val="8"/>
        <rFont val="Arial"/>
        <family val="2"/>
      </rPr>
      <t>Tab. "F" L.R. 6/79</t>
    </r>
  </si>
  <si>
    <r>
      <t xml:space="preserve">TIPO DI INTERVENTO
</t>
    </r>
    <r>
      <rPr>
        <sz val="8"/>
        <rFont val="Arial"/>
        <family val="2"/>
      </rPr>
      <t>Tab. "G" L.R. 6/79</t>
    </r>
  </si>
  <si>
    <r>
      <t xml:space="preserve">CONTRIBUTI BASE
</t>
    </r>
    <r>
      <rPr>
        <sz val="8"/>
        <rFont val="Arial"/>
        <family val="2"/>
      </rPr>
      <t>(euro)</t>
    </r>
  </si>
  <si>
    <t>VARIAZIONE
COSTO
COSTRUZIONE</t>
  </si>
  <si>
    <t>U.P.</t>
  </si>
  <si>
    <t>U.S.</t>
  </si>
  <si>
    <t>Fascia</t>
  </si>
  <si>
    <t>Coeff.</t>
  </si>
  <si>
    <t>Descr.</t>
  </si>
  <si>
    <t>U.T.</t>
  </si>
  <si>
    <t>E</t>
  </si>
  <si>
    <t>RAPPORTO DI CONVERSIONE EURO/LIRE</t>
  </si>
  <si>
    <t>Oltre
5000</t>
  </si>
  <si>
    <t>N.C.</t>
  </si>
  <si>
    <t>Variaz.
in %</t>
  </si>
  <si>
    <t>D.R.</t>
  </si>
  <si>
    <t>R.R.</t>
  </si>
  <si>
    <t>0-500</t>
  </si>
  <si>
    <t>Coefficiente di
raccordo basi
1976-2000</t>
  </si>
  <si>
    <t>501-2000</t>
  </si>
  <si>
    <t>2001-5000</t>
  </si>
  <si>
    <t>Indice costo
dicembre 1979
(base 1976)</t>
  </si>
  <si>
    <t>SIGNIFICATO DELLE ABBREVIAZIONI</t>
  </si>
  <si>
    <t>NOTE</t>
  </si>
  <si>
    <t>U.P. = Urbanizzazione primaria.</t>
  </si>
  <si>
    <t>N.C. = Nuove costruzioni</t>
  </si>
  <si>
    <t>In mancanza di specifiche indicazioni regionali, per il "Tipo di intervento" sono</t>
  </si>
  <si>
    <t>U.S. = Urbanizzazione secondaria.</t>
  </si>
  <si>
    <t>D.R. = Demolizioni e ricostruzioni</t>
  </si>
  <si>
    <t>stati adottati gli indici delle zone omogenee "C".</t>
  </si>
  <si>
    <t>U.T. = Somma di U.P. e U.S.</t>
  </si>
  <si>
    <t>R.R. = Ristrutturazioni e restauri</t>
  </si>
  <si>
    <t>Indice costo
giugno 2008
(base 2000)</t>
  </si>
  <si>
    <t>TAB. 2/6 - CONTRIBUTI DI URBANIZZAZIONE PER EDILIZIA PRIVATA - ANNO 2009</t>
  </si>
  <si>
    <t>CONTRIBUTI 2009
(euro)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</si>
</sst>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000"/>
    <numFmt numFmtId="172" formatCode="#,##0.0"/>
    <numFmt numFmtId="173" formatCode="0.0000"/>
    <numFmt numFmtId="174" formatCode="0.00000"/>
    <numFmt numFmtId="175" formatCode="0.000"/>
    <numFmt numFmtId="176" formatCode="0.000%"/>
    <numFmt numFmtId="177" formatCode="mmmm\-yy"/>
    <numFmt numFmtId="178" formatCode="#,##0.000"/>
    <numFmt numFmtId="179" formatCode="&quot;€&quot;\ #,##0.00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170" fontId="1" fillId="0" borderId="17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1" fillId="0" borderId="20" xfId="0" applyFont="1" applyBorder="1" applyAlignment="1">
      <alignment horizontal="center"/>
    </xf>
    <xf numFmtId="170" fontId="1" fillId="0" borderId="21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0" fontId="1" fillId="0" borderId="24" xfId="0" applyFont="1" applyBorder="1" applyAlignment="1">
      <alignment horizontal="center"/>
    </xf>
    <xf numFmtId="170" fontId="1" fillId="0" borderId="25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4" fontId="3" fillId="0" borderId="27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170" fontId="1" fillId="0" borderId="14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3" fillId="0" borderId="28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173" fontId="1" fillId="0" borderId="25" xfId="0" applyNumberFormat="1" applyFont="1" applyBorder="1" applyAlignment="1">
      <alignment horizontal="center" vertical="center" textRotation="90" wrapText="1"/>
    </xf>
    <xf numFmtId="173" fontId="1" fillId="0" borderId="17" xfId="0" applyNumberFormat="1" applyFont="1" applyBorder="1" applyAlignment="1">
      <alignment horizontal="center" vertical="center" textRotation="90" wrapText="1"/>
    </xf>
    <xf numFmtId="173" fontId="1" fillId="0" borderId="21" xfId="0" applyNumberFormat="1" applyFont="1" applyBorder="1" applyAlignment="1">
      <alignment horizontal="center" vertical="center" textRotation="90" wrapText="1"/>
    </xf>
    <xf numFmtId="172" fontId="1" fillId="0" borderId="25" xfId="0" applyNumberFormat="1" applyFont="1" applyBorder="1" applyAlignment="1">
      <alignment horizontal="center" vertical="center" textRotation="90" wrapText="1"/>
    </xf>
    <xf numFmtId="172" fontId="1" fillId="0" borderId="17" xfId="0" applyNumberFormat="1" applyFont="1" applyBorder="1" applyAlignment="1">
      <alignment horizontal="center" vertical="center" textRotation="90" wrapText="1"/>
    </xf>
    <xf numFmtId="172" fontId="1" fillId="0" borderId="21" xfId="0" applyNumberFormat="1" applyFont="1" applyBorder="1" applyAlignment="1">
      <alignment horizontal="center" vertical="center" textRotation="90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2" fontId="1" fillId="0" borderId="30" xfId="0" applyNumberFormat="1" applyFont="1" applyBorder="1" applyAlignment="1">
      <alignment horizontal="center" vertical="center"/>
    </xf>
    <xf numFmtId="2" fontId="1" fillId="0" borderId="33" xfId="0" applyNumberFormat="1" applyFont="1" applyBorder="1" applyAlignment="1">
      <alignment horizontal="center" vertical="center"/>
    </xf>
    <xf numFmtId="2" fontId="1" fillId="0" borderId="31" xfId="0" applyNumberFormat="1" applyFont="1" applyBorder="1" applyAlignment="1">
      <alignment horizontal="center" vertical="center"/>
    </xf>
    <xf numFmtId="2" fontId="1" fillId="0" borderId="34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textRotation="90" wrapText="1"/>
    </xf>
    <xf numFmtId="172" fontId="1" fillId="0" borderId="14" xfId="0" applyNumberFormat="1" applyFont="1" applyBorder="1" applyAlignment="1">
      <alignment horizontal="center" vertical="center" textRotation="90" wrapText="1"/>
    </xf>
    <xf numFmtId="4" fontId="1" fillId="0" borderId="21" xfId="0" applyNumberFormat="1" applyFont="1" applyBorder="1" applyAlignment="1">
      <alignment vertical="center"/>
    </xf>
    <xf numFmtId="4" fontId="1" fillId="0" borderId="35" xfId="0" applyNumberFormat="1" applyFont="1" applyBorder="1" applyAlignment="1">
      <alignment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36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2" fontId="1" fillId="0" borderId="41" xfId="0" applyNumberFormat="1" applyFont="1" applyBorder="1" applyAlignment="1">
      <alignment horizontal="center" vertical="center" wrapText="1"/>
    </xf>
    <xf numFmtId="2" fontId="1" fillId="0" borderId="36" xfId="0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vertical="center"/>
    </xf>
    <xf numFmtId="4" fontId="1" fillId="0" borderId="42" xfId="0" applyNumberFormat="1" applyFont="1" applyBorder="1" applyAlignment="1">
      <alignment vertical="center"/>
    </xf>
    <xf numFmtId="2" fontId="3" fillId="0" borderId="38" xfId="0" applyNumberFormat="1" applyFont="1" applyBorder="1" applyAlignment="1">
      <alignment horizontal="center" vertical="center" textRotation="90" wrapText="1"/>
    </xf>
    <xf numFmtId="2" fontId="3" fillId="0" borderId="39" xfId="0" applyNumberFormat="1" applyFont="1" applyBorder="1" applyAlignment="1">
      <alignment horizontal="center" vertical="center" textRotation="90" wrapText="1"/>
    </xf>
    <xf numFmtId="2" fontId="3" fillId="0" borderId="40" xfId="0" applyNumberFormat="1" applyFont="1" applyBorder="1" applyAlignment="1">
      <alignment horizontal="center" vertical="center" textRotation="90" wrapText="1"/>
    </xf>
    <xf numFmtId="3" fontId="1" fillId="0" borderId="42" xfId="0" applyNumberFormat="1" applyFont="1" applyBorder="1" applyAlignment="1">
      <alignment vertical="center" wrapText="1"/>
    </xf>
    <xf numFmtId="2" fontId="1" fillId="0" borderId="37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/>
    </xf>
    <xf numFmtId="3" fontId="1" fillId="0" borderId="32" xfId="0" applyNumberFormat="1" applyFont="1" applyBorder="1" applyAlignment="1">
      <alignment vertical="center" wrapText="1"/>
    </xf>
    <xf numFmtId="3" fontId="1" fillId="0" borderId="16" xfId="0" applyNumberFormat="1" applyFont="1" applyBorder="1" applyAlignment="1">
      <alignment vertical="center" wrapText="1"/>
    </xf>
    <xf numFmtId="3" fontId="1" fillId="0" borderId="20" xfId="0" applyNumberFormat="1" applyFont="1" applyBorder="1" applyAlignment="1">
      <alignment vertical="center" wrapText="1"/>
    </xf>
    <xf numFmtId="3" fontId="1" fillId="0" borderId="43" xfId="0" applyNumberFormat="1" applyFont="1" applyBorder="1" applyAlignment="1">
      <alignment vertical="center" wrapText="1"/>
    </xf>
    <xf numFmtId="3" fontId="1" fillId="0" borderId="17" xfId="0" applyNumberFormat="1" applyFont="1" applyBorder="1" applyAlignment="1">
      <alignment vertical="center" wrapText="1"/>
    </xf>
    <xf numFmtId="3" fontId="1" fillId="0" borderId="21" xfId="0" applyNumberFormat="1" applyFont="1" applyBorder="1" applyAlignment="1">
      <alignment vertical="center" wrapText="1"/>
    </xf>
    <xf numFmtId="2" fontId="1" fillId="0" borderId="41" xfId="0" applyNumberFormat="1" applyFont="1" applyBorder="1" applyAlignment="1">
      <alignment horizontal="center" vertical="center"/>
    </xf>
    <xf numFmtId="3" fontId="1" fillId="0" borderId="25" xfId="0" applyNumberFormat="1" applyFont="1" applyBorder="1" applyAlignment="1">
      <alignment vertical="center" wrapText="1"/>
    </xf>
    <xf numFmtId="3" fontId="1" fillId="0" borderId="14" xfId="0" applyNumberFormat="1" applyFont="1" applyBorder="1" applyAlignment="1">
      <alignment vertical="center" wrapText="1"/>
    </xf>
    <xf numFmtId="2" fontId="3" fillId="0" borderId="36" xfId="0" applyNumberFormat="1" applyFont="1" applyBorder="1" applyAlignment="1" quotePrefix="1">
      <alignment horizontal="center" vertical="center" wrapText="1"/>
    </xf>
    <xf numFmtId="2" fontId="3" fillId="0" borderId="36" xfId="0" applyNumberFormat="1" applyFont="1" applyBorder="1" applyAlignment="1">
      <alignment horizontal="center" vertical="center" wrapText="1"/>
    </xf>
    <xf numFmtId="2" fontId="3" fillId="0" borderId="37" xfId="0" applyNumberFormat="1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textRotation="90" wrapText="1"/>
    </xf>
    <xf numFmtId="175" fontId="3" fillId="0" borderId="43" xfId="0" applyNumberFormat="1" applyFont="1" applyBorder="1" applyAlignment="1">
      <alignment horizontal="center" vertical="center" textRotation="90" wrapText="1"/>
    </xf>
    <xf numFmtId="175" fontId="3" fillId="0" borderId="17" xfId="0" applyNumberFormat="1" applyFont="1" applyBorder="1" applyAlignment="1">
      <alignment horizontal="center" vertical="center" textRotation="90" wrapText="1"/>
    </xf>
    <xf numFmtId="175" fontId="3" fillId="0" borderId="21" xfId="0" applyNumberFormat="1" applyFont="1" applyBorder="1" applyAlignment="1">
      <alignment horizontal="center" vertical="center" textRotation="90" wrapText="1"/>
    </xf>
    <xf numFmtId="0" fontId="3" fillId="0" borderId="3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2" fontId="1" fillId="0" borderId="37" xfId="0" applyNumberFormat="1" applyFont="1" applyBorder="1" applyAlignment="1">
      <alignment horizontal="center" vertical="center"/>
    </xf>
    <xf numFmtId="4" fontId="3" fillId="0" borderId="38" xfId="0" applyNumberFormat="1" applyFont="1" applyBorder="1" applyAlignment="1">
      <alignment horizontal="center" vertical="center" textRotation="90" wrapText="1"/>
    </xf>
    <xf numFmtId="4" fontId="3" fillId="0" borderId="39" xfId="0" applyNumberFormat="1" applyFont="1" applyBorder="1" applyAlignment="1">
      <alignment horizontal="center" vertical="center" textRotation="90" wrapText="1"/>
    </xf>
    <xf numFmtId="4" fontId="3" fillId="0" borderId="40" xfId="0" applyNumberFormat="1" applyFont="1" applyBorder="1" applyAlignment="1">
      <alignment horizontal="center" vertical="center" textRotation="90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28"/>
  <sheetViews>
    <sheetView tabSelected="1" zoomScalePageLayoutView="0" workbookViewId="0" topLeftCell="A1">
      <selection activeCell="B2" sqref="B2:X4"/>
    </sheetView>
  </sheetViews>
  <sheetFormatPr defaultColWidth="9.140625" defaultRowHeight="12.75"/>
  <cols>
    <col min="1" max="1" width="1.1484375" style="1" customWidth="1"/>
    <col min="2" max="2" width="5.8515625" style="1" customWidth="1"/>
    <col min="3" max="3" width="6.57421875" style="1" customWidth="1"/>
    <col min="4" max="4" width="6.00390625" style="1" customWidth="1"/>
    <col min="5" max="5" width="5.8515625" style="1" customWidth="1"/>
    <col min="6" max="6" width="3.7109375" style="1" customWidth="1"/>
    <col min="7" max="8" width="5.140625" style="1" customWidth="1"/>
    <col min="9" max="9" width="8.7109375" style="1" customWidth="1"/>
    <col min="10" max="10" width="8.57421875" style="1" customWidth="1"/>
    <col min="11" max="11" width="8.28125" style="1" customWidth="1"/>
    <col min="12" max="12" width="6.7109375" style="1" customWidth="1"/>
    <col min="13" max="13" width="7.140625" style="1" customWidth="1"/>
    <col min="14" max="14" width="6.7109375" style="1" customWidth="1"/>
    <col min="15" max="15" width="5.57421875" style="1" customWidth="1"/>
    <col min="16" max="16" width="5.421875" style="1" customWidth="1"/>
    <col min="17" max="17" width="6.00390625" style="2" customWidth="1"/>
    <col min="18" max="18" width="0.85546875" style="1" customWidth="1"/>
    <col min="19" max="19" width="8.8515625" style="1" customWidth="1"/>
    <col min="20" max="20" width="4.57421875" style="1" customWidth="1"/>
    <col min="21" max="21" width="0.85546875" style="1" customWidth="1"/>
    <col min="22" max="23" width="6.7109375" style="1" customWidth="1"/>
    <col min="24" max="24" width="6.7109375" style="2" customWidth="1"/>
    <col min="25" max="16384" width="9.140625" style="1" customWidth="1"/>
  </cols>
  <sheetData>
    <row r="1" ht="5.25" customHeight="1"/>
    <row r="2" spans="2:24" ht="15">
      <c r="B2" s="52" t="s">
        <v>40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</row>
    <row r="3" spans="2:24" ht="1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2:24" ht="15">
      <c r="B4" s="52" t="s">
        <v>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</row>
    <row r="5" ht="10.5" thickBot="1"/>
    <row r="6" spans="2:24" ht="24.75" customHeight="1" thickTop="1">
      <c r="B6" s="111" t="s">
        <v>1</v>
      </c>
      <c r="C6" s="84" t="s">
        <v>2</v>
      </c>
      <c r="D6" s="62" t="s">
        <v>3</v>
      </c>
      <c r="E6" s="63"/>
      <c r="F6" s="130">
        <v>1936.27</v>
      </c>
      <c r="G6" s="62" t="s">
        <v>4</v>
      </c>
      <c r="H6" s="63"/>
      <c r="I6" s="84" t="s">
        <v>5</v>
      </c>
      <c r="J6" s="84" t="s">
        <v>6</v>
      </c>
      <c r="K6" s="62" t="s">
        <v>7</v>
      </c>
      <c r="L6" s="63"/>
      <c r="M6" s="62" t="s">
        <v>8</v>
      </c>
      <c r="N6" s="63"/>
      <c r="O6" s="62" t="s">
        <v>9</v>
      </c>
      <c r="P6" s="116"/>
      <c r="Q6" s="63"/>
      <c r="S6" s="62" t="s">
        <v>10</v>
      </c>
      <c r="T6" s="122"/>
      <c r="V6" s="62" t="s">
        <v>41</v>
      </c>
      <c r="W6" s="116"/>
      <c r="X6" s="63"/>
    </row>
    <row r="7" spans="2:24" ht="12.75" customHeight="1">
      <c r="B7" s="85"/>
      <c r="C7" s="85"/>
      <c r="D7" s="64"/>
      <c r="E7" s="65"/>
      <c r="F7" s="131"/>
      <c r="G7" s="64"/>
      <c r="H7" s="65"/>
      <c r="I7" s="87"/>
      <c r="J7" s="87"/>
      <c r="K7" s="64"/>
      <c r="L7" s="65"/>
      <c r="M7" s="64"/>
      <c r="N7" s="65"/>
      <c r="O7" s="64"/>
      <c r="P7" s="117"/>
      <c r="Q7" s="65"/>
      <c r="S7" s="123"/>
      <c r="T7" s="124"/>
      <c r="V7" s="64"/>
      <c r="W7" s="117"/>
      <c r="X7" s="65"/>
    </row>
    <row r="8" spans="2:24" ht="12.75" customHeight="1" thickBot="1">
      <c r="B8" s="86"/>
      <c r="C8" s="86"/>
      <c r="D8" s="4" t="s">
        <v>11</v>
      </c>
      <c r="E8" s="5" t="s">
        <v>12</v>
      </c>
      <c r="F8" s="132"/>
      <c r="G8" s="4" t="s">
        <v>11</v>
      </c>
      <c r="H8" s="5" t="s">
        <v>12</v>
      </c>
      <c r="I8" s="88"/>
      <c r="J8" s="88"/>
      <c r="K8" s="4" t="s">
        <v>13</v>
      </c>
      <c r="L8" s="6" t="s">
        <v>14</v>
      </c>
      <c r="M8" s="7" t="s">
        <v>15</v>
      </c>
      <c r="N8" s="8" t="s">
        <v>14</v>
      </c>
      <c r="O8" s="7" t="s">
        <v>11</v>
      </c>
      <c r="P8" s="9" t="s">
        <v>12</v>
      </c>
      <c r="Q8" s="8" t="s">
        <v>16</v>
      </c>
      <c r="S8" s="125"/>
      <c r="T8" s="126"/>
      <c r="V8" s="10" t="s">
        <v>11</v>
      </c>
      <c r="W8" s="11" t="s">
        <v>12</v>
      </c>
      <c r="X8" s="12" t="s">
        <v>16</v>
      </c>
    </row>
    <row r="9" spans="2:28" ht="15" customHeight="1" thickTop="1">
      <c r="B9" s="112" t="s">
        <v>17</v>
      </c>
      <c r="C9" s="89">
        <v>0.03</v>
      </c>
      <c r="D9" s="99">
        <v>29000</v>
      </c>
      <c r="E9" s="102">
        <v>13580</v>
      </c>
      <c r="F9" s="93" t="s">
        <v>18</v>
      </c>
      <c r="G9" s="91">
        <f>D9/$F$6</f>
        <v>14.977250073595108</v>
      </c>
      <c r="H9" s="77">
        <f>E9/$F$6</f>
        <v>7.013484689635226</v>
      </c>
      <c r="I9" s="105">
        <v>1.15</v>
      </c>
      <c r="J9" s="105">
        <v>1</v>
      </c>
      <c r="K9" s="66" t="s">
        <v>19</v>
      </c>
      <c r="L9" s="71">
        <v>1</v>
      </c>
      <c r="M9" s="13" t="s">
        <v>20</v>
      </c>
      <c r="N9" s="14">
        <v>0.8</v>
      </c>
      <c r="O9" s="15">
        <f>$G$9*$I$9*$J$9*$L$9*N9</f>
        <v>13.7790700677075</v>
      </c>
      <c r="P9" s="16">
        <f>$H$9*$I$9*$J$9*$L$9*N9</f>
        <v>6.452405914464407</v>
      </c>
      <c r="Q9" s="17">
        <f aca="true" t="shared" si="0" ref="Q9:Q20">SUM(O9:P9)</f>
        <v>20.231475982171908</v>
      </c>
      <c r="S9" s="118" t="s">
        <v>21</v>
      </c>
      <c r="T9" s="119">
        <f>(T12*T16-T20)/T20*100</f>
        <v>419.90438888888895</v>
      </c>
      <c r="V9" s="18">
        <f aca="true" t="shared" si="1" ref="V9:V20">O9*(1+$T$9/100)</f>
        <v>71.6379900300865</v>
      </c>
      <c r="W9" s="19">
        <f aca="true" t="shared" si="2" ref="W9:W20">P9*(1+$T$9/100)</f>
        <v>33.5463415382267</v>
      </c>
      <c r="X9" s="20">
        <f aca="true" t="shared" si="3" ref="X9:X20">Q9*(1+$T$9/100)</f>
        <v>105.1843315683132</v>
      </c>
      <c r="Z9" s="21"/>
      <c r="AA9" s="21"/>
      <c r="AB9" s="21"/>
    </row>
    <row r="10" spans="2:28" ht="15" customHeight="1">
      <c r="B10" s="113"/>
      <c r="C10" s="90"/>
      <c r="D10" s="100"/>
      <c r="E10" s="103"/>
      <c r="F10" s="94"/>
      <c r="G10" s="92"/>
      <c r="H10" s="78"/>
      <c r="I10" s="82"/>
      <c r="J10" s="82"/>
      <c r="K10" s="67"/>
      <c r="L10" s="72"/>
      <c r="M10" s="13" t="s">
        <v>22</v>
      </c>
      <c r="N10" s="14">
        <v>0.7</v>
      </c>
      <c r="O10" s="15">
        <f>$G$9*$I$9*$J$9*$L$9*N10</f>
        <v>12.05668630924406</v>
      </c>
      <c r="P10" s="16">
        <f>$H$9*$I$9*$J$9*$L$9*N10</f>
        <v>5.645855175156356</v>
      </c>
      <c r="Q10" s="17">
        <f t="shared" si="0"/>
        <v>17.702541484400417</v>
      </c>
      <c r="S10" s="54"/>
      <c r="T10" s="120"/>
      <c r="V10" s="18">
        <f t="shared" si="1"/>
        <v>62.68324127632567</v>
      </c>
      <c r="W10" s="19">
        <f t="shared" si="2"/>
        <v>29.35304884594836</v>
      </c>
      <c r="X10" s="20">
        <f t="shared" si="3"/>
        <v>92.03629012227404</v>
      </c>
      <c r="Z10" s="21"/>
      <c r="AA10" s="21"/>
      <c r="AB10" s="21"/>
    </row>
    <row r="11" spans="2:28" ht="15" customHeight="1">
      <c r="B11" s="113"/>
      <c r="C11" s="90"/>
      <c r="D11" s="101"/>
      <c r="E11" s="104"/>
      <c r="F11" s="94"/>
      <c r="G11" s="92"/>
      <c r="H11" s="78"/>
      <c r="I11" s="82"/>
      <c r="J11" s="82"/>
      <c r="K11" s="68"/>
      <c r="L11" s="73"/>
      <c r="M11" s="22" t="s">
        <v>23</v>
      </c>
      <c r="N11" s="23">
        <v>0.6</v>
      </c>
      <c r="O11" s="24">
        <f>$G$9*$I$9*$J$9*$L$9*N11</f>
        <v>10.334302550780624</v>
      </c>
      <c r="P11" s="25">
        <f>$H$9*$I$9*$J$9*$L$9*N11</f>
        <v>4.839304435848305</v>
      </c>
      <c r="Q11" s="26">
        <f t="shared" si="0"/>
        <v>15.17360698662893</v>
      </c>
      <c r="S11" s="55"/>
      <c r="T11" s="121"/>
      <c r="V11" s="27">
        <f t="shared" si="1"/>
        <v>53.72849252256486</v>
      </c>
      <c r="W11" s="28">
        <f t="shared" si="2"/>
        <v>25.159756153670024</v>
      </c>
      <c r="X11" s="29">
        <f t="shared" si="3"/>
        <v>78.8882486762349</v>
      </c>
      <c r="Z11" s="21"/>
      <c r="AA11" s="21"/>
      <c r="AB11" s="21"/>
    </row>
    <row r="12" spans="2:28" ht="15" customHeight="1">
      <c r="B12" s="109" t="s">
        <v>17</v>
      </c>
      <c r="C12" s="90">
        <v>0.03</v>
      </c>
      <c r="D12" s="96">
        <v>29000</v>
      </c>
      <c r="E12" s="106">
        <v>13580</v>
      </c>
      <c r="F12" s="94"/>
      <c r="G12" s="92">
        <f>D12/$F$6</f>
        <v>14.977250073595108</v>
      </c>
      <c r="H12" s="78">
        <f>E12/$F$6</f>
        <v>7.013484689635226</v>
      </c>
      <c r="I12" s="82">
        <v>1.15</v>
      </c>
      <c r="J12" s="82">
        <v>1</v>
      </c>
      <c r="K12" s="69" t="s">
        <v>24</v>
      </c>
      <c r="L12" s="74">
        <v>1.5</v>
      </c>
      <c r="M12" s="30" t="s">
        <v>20</v>
      </c>
      <c r="N12" s="31">
        <v>0.8</v>
      </c>
      <c r="O12" s="32">
        <f>$G$12*$I$12*$J$12*$L$12*N12</f>
        <v>20.66860510156125</v>
      </c>
      <c r="P12" s="33">
        <f>$H$12*$I$12*$J$12*$L$12*N12</f>
        <v>9.67860887169661</v>
      </c>
      <c r="Q12" s="34">
        <f t="shared" si="0"/>
        <v>30.347213973257862</v>
      </c>
      <c r="S12" s="53" t="s">
        <v>25</v>
      </c>
      <c r="T12" s="56">
        <v>7.0363</v>
      </c>
      <c r="V12" s="35">
        <f t="shared" si="1"/>
        <v>107.45698504512974</v>
      </c>
      <c r="W12" s="36">
        <f t="shared" si="2"/>
        <v>50.31951230734005</v>
      </c>
      <c r="X12" s="37">
        <f t="shared" si="3"/>
        <v>157.7764973524698</v>
      </c>
      <c r="Z12" s="21"/>
      <c r="AA12" s="21"/>
      <c r="AB12" s="21"/>
    </row>
    <row r="13" spans="2:28" ht="15" customHeight="1">
      <c r="B13" s="109"/>
      <c r="C13" s="90"/>
      <c r="D13" s="96"/>
      <c r="E13" s="103"/>
      <c r="F13" s="94"/>
      <c r="G13" s="92"/>
      <c r="H13" s="78"/>
      <c r="I13" s="82"/>
      <c r="J13" s="82"/>
      <c r="K13" s="69"/>
      <c r="L13" s="72"/>
      <c r="M13" s="13" t="s">
        <v>22</v>
      </c>
      <c r="N13" s="14">
        <v>0.7</v>
      </c>
      <c r="O13" s="15">
        <f>$G$12*$I$12*$J$12*$L$12*N13</f>
        <v>18.085029463866093</v>
      </c>
      <c r="P13" s="16">
        <f>$H$12*$I$12*$J$12*$L$12*N13</f>
        <v>8.468782762734534</v>
      </c>
      <c r="Q13" s="17">
        <f t="shared" si="0"/>
        <v>26.553812226600627</v>
      </c>
      <c r="S13" s="54"/>
      <c r="T13" s="57"/>
      <c r="V13" s="18">
        <f t="shared" si="1"/>
        <v>94.02486191448851</v>
      </c>
      <c r="W13" s="19">
        <f t="shared" si="2"/>
        <v>44.02957326892255</v>
      </c>
      <c r="X13" s="20">
        <f t="shared" si="3"/>
        <v>138.05443518341104</v>
      </c>
      <c r="Z13" s="21"/>
      <c r="AA13" s="21"/>
      <c r="AB13" s="21"/>
    </row>
    <row r="14" spans="2:28" ht="15" customHeight="1">
      <c r="B14" s="109"/>
      <c r="C14" s="90"/>
      <c r="D14" s="96"/>
      <c r="E14" s="104"/>
      <c r="F14" s="94"/>
      <c r="G14" s="92"/>
      <c r="H14" s="78"/>
      <c r="I14" s="82"/>
      <c r="J14" s="82"/>
      <c r="K14" s="70"/>
      <c r="L14" s="73"/>
      <c r="M14" s="22" t="s">
        <v>23</v>
      </c>
      <c r="N14" s="23">
        <v>0.6</v>
      </c>
      <c r="O14" s="24">
        <f>$G$12*$I$12*$J$12*$L$12*N14</f>
        <v>15.501453826170936</v>
      </c>
      <c r="P14" s="25">
        <f>$H$12*$I$12*$J$12*$L$12*N14</f>
        <v>7.258956653772458</v>
      </c>
      <c r="Q14" s="26">
        <f t="shared" si="0"/>
        <v>22.760410479943396</v>
      </c>
      <c r="S14" s="54"/>
      <c r="T14" s="57"/>
      <c r="V14" s="27">
        <f t="shared" si="1"/>
        <v>80.5927387838473</v>
      </c>
      <c r="W14" s="28">
        <f t="shared" si="2"/>
        <v>37.73963423050504</v>
      </c>
      <c r="X14" s="29">
        <f t="shared" si="3"/>
        <v>118.33237301435234</v>
      </c>
      <c r="Z14" s="21"/>
      <c r="AA14" s="21"/>
      <c r="AB14" s="21"/>
    </row>
    <row r="15" spans="2:28" ht="15" customHeight="1">
      <c r="B15" s="113" t="s">
        <v>17</v>
      </c>
      <c r="C15" s="90">
        <v>0.03</v>
      </c>
      <c r="D15" s="96">
        <v>29000</v>
      </c>
      <c r="E15" s="106">
        <v>13580</v>
      </c>
      <c r="F15" s="94"/>
      <c r="G15" s="92">
        <f>D15/$F$6</f>
        <v>14.977250073595108</v>
      </c>
      <c r="H15" s="78">
        <f>E15/$F$6</f>
        <v>7.013484689635226</v>
      </c>
      <c r="I15" s="82">
        <v>1.15</v>
      </c>
      <c r="J15" s="82">
        <v>1</v>
      </c>
      <c r="K15" s="83" t="s">
        <v>26</v>
      </c>
      <c r="L15" s="74">
        <v>1.3</v>
      </c>
      <c r="M15" s="30" t="s">
        <v>20</v>
      </c>
      <c r="N15" s="14">
        <v>0.8</v>
      </c>
      <c r="O15" s="32">
        <f>$G$15*$I$15*$J$15*$L$15*N15</f>
        <v>17.912791088019752</v>
      </c>
      <c r="P15" s="33">
        <f>$H$15*$I$15*$J$15*$L$15*N15</f>
        <v>8.38812768880373</v>
      </c>
      <c r="Q15" s="34">
        <f t="shared" si="0"/>
        <v>26.30091877682348</v>
      </c>
      <c r="S15" s="55"/>
      <c r="T15" s="58"/>
      <c r="V15" s="35">
        <f t="shared" si="1"/>
        <v>93.12938703911244</v>
      </c>
      <c r="W15" s="36">
        <f t="shared" si="2"/>
        <v>43.61024399969471</v>
      </c>
      <c r="X15" s="37">
        <f t="shared" si="3"/>
        <v>136.73963103880715</v>
      </c>
      <c r="Z15" s="21"/>
      <c r="AA15" s="21"/>
      <c r="AB15" s="21"/>
    </row>
    <row r="16" spans="2:28" ht="15" customHeight="1">
      <c r="B16" s="113"/>
      <c r="C16" s="90"/>
      <c r="D16" s="96"/>
      <c r="E16" s="103"/>
      <c r="F16" s="94"/>
      <c r="G16" s="92"/>
      <c r="H16" s="78"/>
      <c r="I16" s="82"/>
      <c r="J16" s="82"/>
      <c r="K16" s="69"/>
      <c r="L16" s="72"/>
      <c r="M16" s="13" t="s">
        <v>22</v>
      </c>
      <c r="N16" s="14">
        <v>0.7</v>
      </c>
      <c r="O16" s="15">
        <f>$G$15*$I$15*$J$15*$L$15*N16</f>
        <v>15.67369220201728</v>
      </c>
      <c r="P16" s="16">
        <f>$H$15*$I$15*$J$15*$L$15*N16</f>
        <v>7.339611727703263</v>
      </c>
      <c r="Q16" s="17">
        <f t="shared" si="0"/>
        <v>23.013303929720543</v>
      </c>
      <c r="S16" s="53" t="s">
        <v>39</v>
      </c>
      <c r="T16" s="59">
        <v>133</v>
      </c>
      <c r="V16" s="18">
        <f t="shared" si="1"/>
        <v>81.48821365922338</v>
      </c>
      <c r="W16" s="19">
        <f t="shared" si="2"/>
        <v>38.15896349973287</v>
      </c>
      <c r="X16" s="20">
        <f t="shared" si="3"/>
        <v>119.64717715895625</v>
      </c>
      <c r="Z16" s="21"/>
      <c r="AA16" s="21"/>
      <c r="AB16" s="21"/>
    </row>
    <row r="17" spans="2:28" ht="15" customHeight="1">
      <c r="B17" s="113"/>
      <c r="C17" s="90"/>
      <c r="D17" s="96"/>
      <c r="E17" s="104"/>
      <c r="F17" s="94"/>
      <c r="G17" s="92"/>
      <c r="H17" s="78"/>
      <c r="I17" s="82"/>
      <c r="J17" s="82"/>
      <c r="K17" s="70"/>
      <c r="L17" s="73"/>
      <c r="M17" s="22" t="s">
        <v>23</v>
      </c>
      <c r="N17" s="23">
        <v>0.6</v>
      </c>
      <c r="O17" s="24">
        <f>$G$15*$I$15*$J$15*$L$15*N17</f>
        <v>13.434593316014812</v>
      </c>
      <c r="P17" s="25">
        <f>$H$15*$I$15*$J$15*$L$15*N17</f>
        <v>6.291095766602797</v>
      </c>
      <c r="Q17" s="26">
        <f t="shared" si="0"/>
        <v>19.72568908261761</v>
      </c>
      <c r="S17" s="54"/>
      <c r="T17" s="60"/>
      <c r="V17" s="27">
        <f t="shared" si="1"/>
        <v>69.84704027933432</v>
      </c>
      <c r="W17" s="28">
        <f t="shared" si="2"/>
        <v>32.70768299977103</v>
      </c>
      <c r="X17" s="29">
        <f t="shared" si="3"/>
        <v>102.55472327910536</v>
      </c>
      <c r="Z17" s="21"/>
      <c r="AA17" s="21"/>
      <c r="AB17" s="21"/>
    </row>
    <row r="18" spans="2:28" ht="15" customHeight="1">
      <c r="B18" s="109" t="s">
        <v>17</v>
      </c>
      <c r="C18" s="90">
        <v>0.03</v>
      </c>
      <c r="D18" s="96">
        <v>29000</v>
      </c>
      <c r="E18" s="106">
        <v>13580</v>
      </c>
      <c r="F18" s="94"/>
      <c r="G18" s="92">
        <f>D18/$F$6</f>
        <v>14.977250073595108</v>
      </c>
      <c r="H18" s="78">
        <f>E18/$F$6</f>
        <v>7.013484689635226</v>
      </c>
      <c r="I18" s="82">
        <v>1.15</v>
      </c>
      <c r="J18" s="82">
        <v>1</v>
      </c>
      <c r="K18" s="83" t="s">
        <v>27</v>
      </c>
      <c r="L18" s="74">
        <v>1.1</v>
      </c>
      <c r="M18" s="30" t="s">
        <v>20</v>
      </c>
      <c r="N18" s="14">
        <v>0.8</v>
      </c>
      <c r="O18" s="32">
        <f>$G$18*$I$18*$J$18*$L$18*N18</f>
        <v>15.156977074478252</v>
      </c>
      <c r="P18" s="33">
        <f>$H$18*$I$18*$J$18*$L$18*N18</f>
        <v>7.0976465059108484</v>
      </c>
      <c r="Q18" s="34">
        <f t="shared" si="0"/>
        <v>22.2546235803891</v>
      </c>
      <c r="S18" s="54"/>
      <c r="T18" s="60"/>
      <c r="V18" s="35">
        <f t="shared" si="1"/>
        <v>78.80178903309515</v>
      </c>
      <c r="W18" s="36">
        <f t="shared" si="2"/>
        <v>36.90097569204937</v>
      </c>
      <c r="X18" s="37">
        <f t="shared" si="3"/>
        <v>115.70276472514453</v>
      </c>
      <c r="Z18" s="21"/>
      <c r="AA18" s="21"/>
      <c r="AB18" s="21"/>
    </row>
    <row r="19" spans="2:28" ht="15" customHeight="1">
      <c r="B19" s="109"/>
      <c r="C19" s="90"/>
      <c r="D19" s="96"/>
      <c r="E19" s="103"/>
      <c r="F19" s="94"/>
      <c r="G19" s="92"/>
      <c r="H19" s="78"/>
      <c r="I19" s="82"/>
      <c r="J19" s="82"/>
      <c r="K19" s="69"/>
      <c r="L19" s="72"/>
      <c r="M19" s="13" t="s">
        <v>22</v>
      </c>
      <c r="N19" s="14">
        <v>0.7</v>
      </c>
      <c r="O19" s="15">
        <f>$G$18*$I$18*$J$18*$L$18*N19</f>
        <v>13.26235494016847</v>
      </c>
      <c r="P19" s="16">
        <f>$H$18*$I$18*$J$18*$L$18*N19</f>
        <v>6.210440692671991</v>
      </c>
      <c r="Q19" s="17">
        <f t="shared" si="0"/>
        <v>19.47279563284046</v>
      </c>
      <c r="S19" s="55"/>
      <c r="T19" s="61"/>
      <c r="V19" s="18">
        <f t="shared" si="1"/>
        <v>68.95156540395826</v>
      </c>
      <c r="W19" s="19">
        <f t="shared" si="2"/>
        <v>32.28835373054319</v>
      </c>
      <c r="X19" s="20">
        <f t="shared" si="3"/>
        <v>101.23991913450143</v>
      </c>
      <c r="Z19" s="21"/>
      <c r="AA19" s="21"/>
      <c r="AB19" s="21"/>
    </row>
    <row r="20" spans="2:28" ht="15" customHeight="1">
      <c r="B20" s="109"/>
      <c r="C20" s="90"/>
      <c r="D20" s="96"/>
      <c r="E20" s="104"/>
      <c r="F20" s="94"/>
      <c r="G20" s="92"/>
      <c r="H20" s="78"/>
      <c r="I20" s="82"/>
      <c r="J20" s="82"/>
      <c r="K20" s="70"/>
      <c r="L20" s="73"/>
      <c r="M20" s="22" t="s">
        <v>23</v>
      </c>
      <c r="N20" s="23">
        <v>0.6</v>
      </c>
      <c r="O20" s="24">
        <f>$G$18*$I$18*$J$18*$L$18*N20</f>
        <v>11.367732805858688</v>
      </c>
      <c r="P20" s="25">
        <f>$H$18*$I$18*$J$18*$L$18*N20</f>
        <v>5.3232348794331354</v>
      </c>
      <c r="Q20" s="26">
        <f t="shared" si="0"/>
        <v>16.690967685291824</v>
      </c>
      <c r="S20" s="54" t="s">
        <v>28</v>
      </c>
      <c r="T20" s="60">
        <v>180</v>
      </c>
      <c r="V20" s="27">
        <f t="shared" si="1"/>
        <v>59.10134177482136</v>
      </c>
      <c r="W20" s="28">
        <f t="shared" si="2"/>
        <v>27.675731769037025</v>
      </c>
      <c r="X20" s="29">
        <f t="shared" si="3"/>
        <v>86.77707354385839</v>
      </c>
      <c r="Z20" s="21"/>
      <c r="AA20" s="21"/>
      <c r="AB20" s="21"/>
    </row>
    <row r="21" spans="2:28" ht="15" customHeight="1">
      <c r="B21" s="108"/>
      <c r="C21" s="90"/>
      <c r="D21" s="96"/>
      <c r="E21" s="106"/>
      <c r="F21" s="94"/>
      <c r="G21" s="92"/>
      <c r="H21" s="78"/>
      <c r="I21" s="79"/>
      <c r="J21" s="82"/>
      <c r="K21" s="127"/>
      <c r="L21" s="74"/>
      <c r="M21" s="30"/>
      <c r="N21" s="31"/>
      <c r="O21" s="32"/>
      <c r="P21" s="33"/>
      <c r="Q21" s="34"/>
      <c r="S21" s="54"/>
      <c r="T21" s="60"/>
      <c r="V21" s="35"/>
      <c r="W21" s="36"/>
      <c r="X21" s="37"/>
      <c r="Z21" s="21"/>
      <c r="AA21" s="21"/>
      <c r="AB21" s="21"/>
    </row>
    <row r="22" spans="2:28" ht="15" customHeight="1">
      <c r="B22" s="109"/>
      <c r="C22" s="90"/>
      <c r="D22" s="96"/>
      <c r="E22" s="103"/>
      <c r="F22" s="94"/>
      <c r="G22" s="92"/>
      <c r="H22" s="78"/>
      <c r="I22" s="79"/>
      <c r="J22" s="82"/>
      <c r="K22" s="67"/>
      <c r="L22" s="72"/>
      <c r="M22" s="13"/>
      <c r="N22" s="14"/>
      <c r="O22" s="15"/>
      <c r="P22" s="16"/>
      <c r="Q22" s="17"/>
      <c r="S22" s="54"/>
      <c r="T22" s="60"/>
      <c r="V22" s="18"/>
      <c r="W22" s="19"/>
      <c r="X22" s="20"/>
      <c r="Z22" s="21"/>
      <c r="AA22" s="21"/>
      <c r="AB22" s="21"/>
    </row>
    <row r="23" spans="2:28" ht="15" customHeight="1" thickBot="1">
      <c r="B23" s="110"/>
      <c r="C23" s="97"/>
      <c r="D23" s="115"/>
      <c r="E23" s="107"/>
      <c r="F23" s="95"/>
      <c r="G23" s="98"/>
      <c r="H23" s="114"/>
      <c r="I23" s="80"/>
      <c r="J23" s="129"/>
      <c r="K23" s="128"/>
      <c r="L23" s="81"/>
      <c r="M23" s="38"/>
      <c r="N23" s="39"/>
      <c r="O23" s="40"/>
      <c r="P23" s="41"/>
      <c r="Q23" s="42"/>
      <c r="S23" s="75"/>
      <c r="T23" s="76"/>
      <c r="V23" s="43"/>
      <c r="W23" s="44"/>
      <c r="X23" s="45"/>
      <c r="Z23" s="21"/>
      <c r="AA23" s="21"/>
      <c r="AB23" s="21"/>
    </row>
    <row r="24" spans="15:22" ht="10.5" thickTop="1">
      <c r="O24" s="46"/>
      <c r="V24" s="46"/>
    </row>
    <row r="25" spans="2:23" ht="9.75">
      <c r="B25" s="47" t="s">
        <v>29</v>
      </c>
      <c r="O25" s="48" t="s">
        <v>30</v>
      </c>
      <c r="W25" s="49"/>
    </row>
    <row r="26" spans="2:23" ht="9.75">
      <c r="B26" s="50" t="s">
        <v>31</v>
      </c>
      <c r="F26" s="1" t="s">
        <v>32</v>
      </c>
      <c r="O26" s="51" t="s">
        <v>33</v>
      </c>
      <c r="P26" s="49"/>
      <c r="W26" s="49"/>
    </row>
    <row r="27" spans="2:23" ht="9.75">
      <c r="B27" s="50" t="s">
        <v>34</v>
      </c>
      <c r="F27" s="1" t="s">
        <v>35</v>
      </c>
      <c r="O27" s="1" t="s">
        <v>36</v>
      </c>
      <c r="P27" s="49"/>
      <c r="W27" s="49"/>
    </row>
    <row r="28" spans="2:23" ht="9.75">
      <c r="B28" s="50" t="s">
        <v>37</v>
      </c>
      <c r="F28" s="1" t="s">
        <v>38</v>
      </c>
      <c r="P28" s="49"/>
      <c r="W28" s="49"/>
    </row>
  </sheetData>
  <sheetProtection password="C7B4" sheet="1"/>
  <mergeCells count="73">
    <mergeCell ref="K21:K23"/>
    <mergeCell ref="J6:J8"/>
    <mergeCell ref="B18:B20"/>
    <mergeCell ref="J21:J23"/>
    <mergeCell ref="F6:F8"/>
    <mergeCell ref="H18:H20"/>
    <mergeCell ref="I18:I20"/>
    <mergeCell ref="J18:J20"/>
    <mergeCell ref="G6:H7"/>
    <mergeCell ref="J12:J14"/>
    <mergeCell ref="B2:X2"/>
    <mergeCell ref="K15:K17"/>
    <mergeCell ref="V6:X7"/>
    <mergeCell ref="S9:S11"/>
    <mergeCell ref="T9:T11"/>
    <mergeCell ref="J9:J11"/>
    <mergeCell ref="M6:N7"/>
    <mergeCell ref="E15:E17"/>
    <mergeCell ref="O6:Q7"/>
    <mergeCell ref="S6:T8"/>
    <mergeCell ref="B21:B23"/>
    <mergeCell ref="B6:B8"/>
    <mergeCell ref="B9:B11"/>
    <mergeCell ref="B12:B14"/>
    <mergeCell ref="B15:B17"/>
    <mergeCell ref="H21:H23"/>
    <mergeCell ref="D18:D20"/>
    <mergeCell ref="D21:D23"/>
    <mergeCell ref="C18:C20"/>
    <mergeCell ref="G18:G20"/>
    <mergeCell ref="C12:C14"/>
    <mergeCell ref="G12:G14"/>
    <mergeCell ref="E18:E20"/>
    <mergeCell ref="E21:E23"/>
    <mergeCell ref="E12:E14"/>
    <mergeCell ref="J15:J17"/>
    <mergeCell ref="D6:E7"/>
    <mergeCell ref="D9:D11"/>
    <mergeCell ref="D12:D14"/>
    <mergeCell ref="E9:E11"/>
    <mergeCell ref="H12:H14"/>
    <mergeCell ref="I9:I11"/>
    <mergeCell ref="I12:I14"/>
    <mergeCell ref="C6:C8"/>
    <mergeCell ref="I6:I8"/>
    <mergeCell ref="C9:C11"/>
    <mergeCell ref="G9:G11"/>
    <mergeCell ref="C15:C17"/>
    <mergeCell ref="G15:G17"/>
    <mergeCell ref="F9:F23"/>
    <mergeCell ref="D15:D17"/>
    <mergeCell ref="C21:C23"/>
    <mergeCell ref="G21:G23"/>
    <mergeCell ref="S20:S23"/>
    <mergeCell ref="T20:T23"/>
    <mergeCell ref="H9:H11"/>
    <mergeCell ref="I21:I23"/>
    <mergeCell ref="L15:L17"/>
    <mergeCell ref="L18:L20"/>
    <mergeCell ref="L21:L23"/>
    <mergeCell ref="H15:H17"/>
    <mergeCell ref="I15:I17"/>
    <mergeCell ref="K18:K20"/>
    <mergeCell ref="B4:X4"/>
    <mergeCell ref="S12:S15"/>
    <mergeCell ref="T12:T15"/>
    <mergeCell ref="S16:S19"/>
    <mergeCell ref="T16:T19"/>
    <mergeCell ref="K6:L7"/>
    <mergeCell ref="K9:K11"/>
    <mergeCell ref="K12:K14"/>
    <mergeCell ref="L9:L11"/>
    <mergeCell ref="L12:L14"/>
  </mergeCells>
  <printOptions/>
  <pageMargins left="0.4724409448818898" right="0.1968503937007874" top="0.9055118110236221" bottom="0.6299212598425197" header="0.5511811023622047" footer="0.35433070866141736"/>
  <pageSetup horizontalDpi="300" verticalDpi="300" orientation="landscape" paperSize="9" r:id="rId1"/>
  <headerFooter alignWithMargins="0">
    <oddHeader>&amp;R
</oddHeader>
    <oddFooter>&amp;L&amp;8File: &amp;F - &amp;A&amp;RPag.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ciccio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Angie</dc:creator>
  <cp:keywords/>
  <dc:description/>
  <cp:lastModifiedBy>Valued Acer Customer</cp:lastModifiedBy>
  <cp:lastPrinted>2008-09-29T10:59:37Z</cp:lastPrinted>
  <dcterms:created xsi:type="dcterms:W3CDTF">2006-04-24T09:56:56Z</dcterms:created>
  <dcterms:modified xsi:type="dcterms:W3CDTF">2008-10-31T13:27:27Z</dcterms:modified>
  <cp:category/>
  <cp:version/>
  <cp:contentType/>
  <cp:contentStatus/>
</cp:coreProperties>
</file>