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Zone C 2001-5000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<sst xmlns="http://schemas.openxmlformats.org/spreadsheetml/2006/main" count="67" uniqueCount="43">
  <si>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INSEDIAMENTI RESIDENZIALI, DIREZIONALI E COMMERCIALI - ALBERGHI E PENSIONI</t>
  </si>
  <si>
    <t>ZONE OMOGENEE "C" - FASCIA COSTIERA DA 2.001 A 5.000 m</t>
  </si>
  <si>
    <t>ZONA</t>
  </si>
  <si>
    <r>
      <t xml:space="preserve">I.F.F.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</si>
  <si>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"1/5"
(-50% -35%)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</si>
  <si>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</si>
  <si>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</si>
  <si>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</si>
  <si>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</si>
  <si>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</si>
  <si>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</si>
  <si>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</si>
  <si>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</si>
  <si>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</si>
  <si>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</si>
  <si>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</si>
  <si>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</si>
  <si>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</si>
  <si>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C/R3</t>
  </si>
  <si>
    <t>RAPPORTO DI CONVERSIONE EURO/LIRE</t>
  </si>
  <si>
    <t>2001-5000</t>
  </si>
  <si>
    <t>N.C.</t>
  </si>
  <si>
    <t>Variaz.
in %</t>
  </si>
  <si>
    <t>D.R.</t>
  </si>
  <si>
    <t>R.R.</t>
  </si>
  <si>
    <t>C/R4</t>
  </si>
  <si>
    <t>Coefficiente di
raccordo basi
1976-2000</t>
  </si>
  <si>
    <t>C/R5</t>
  </si>
  <si>
    <t>C/R6</t>
  </si>
  <si>
    <t>Indice costo
dicembre 1979
(base 1976)</t>
  </si>
  <si>
    <t>C/R7</t>
  </si>
  <si>
    <t>Per le residenze, il contributo è determinato in funzione della superficie utile; per gli insediamenti direzionali e commerciali, in funzione della superficie lorda complessiva</t>
  </si>
  <si>
    <t>di pavimento, compresi i piani seminterrati. Per maggiori dettagli e per gli abbattimenti relativi alle pertinenze, vedasi l'art. 33 della L.R. 6/79.</t>
  </si>
  <si>
    <t>SIGNIFICATO DELLE ABBREVIAZIONI</t>
  </si>
  <si>
    <t>U.P. = Urbanizzazione primaria.</t>
  </si>
  <si>
    <t>N.C. = Nuove costruzioni</t>
  </si>
  <si>
    <t>U.S. = Urbanizzazione secondaria.</t>
  </si>
  <si>
    <t>D.R. = Demolizioni e ricostruzioni</t>
  </si>
  <si>
    <t>U.T. = Somma di U.P. e U.S.</t>
  </si>
  <si>
    <t>R.R. = Ristrutturazioni e restauri</t>
  </si>
  <si>
    <t>Indice costo
giugno 2008
(base 2000)</t>
  </si>
  <si>
    <t>TAB. 2/5 - CONTRIBUTI DI URBANIZZAZIONE PER EDILIZIA PRIVATA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</si>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</sst>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172" fontId="1" fillId="0" borderId="27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175" fontId="4" fillId="0" borderId="30" xfId="0" applyNumberFormat="1" applyFont="1" applyBorder="1" applyAlignment="1">
      <alignment horizontal="center" vertical="center" textRotation="90" wrapText="1"/>
    </xf>
    <xf numFmtId="175" fontId="4" fillId="0" borderId="17" xfId="0" applyNumberFormat="1" applyFont="1" applyBorder="1" applyAlignment="1">
      <alignment horizontal="center" vertical="center" textRotation="90" wrapText="1"/>
    </xf>
    <xf numFmtId="175" fontId="4" fillId="0" borderId="21" xfId="0" applyNumberFormat="1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173" fontId="1" fillId="0" borderId="27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horizontal="center" vertical="center" textRotation="90" wrapText="1"/>
    </xf>
    <xf numFmtId="2" fontId="4" fillId="0" borderId="37" xfId="0" applyNumberFormat="1" applyFont="1" applyBorder="1" applyAlignment="1">
      <alignment horizontal="center" vertical="center" textRotation="90" wrapText="1"/>
    </xf>
    <xf numFmtId="2" fontId="4" fillId="0" borderId="38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3" fontId="1" fillId="0" borderId="41" xfId="0" applyNumberFormat="1" applyFont="1" applyBorder="1" applyAlignment="1">
      <alignment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textRotation="90" wrapText="1"/>
    </xf>
    <xf numFmtId="4" fontId="4" fillId="0" borderId="37" xfId="0" applyNumberFormat="1" applyFont="1" applyBorder="1" applyAlignment="1">
      <alignment horizontal="center" vertical="center" textRotation="90" wrapText="1"/>
    </xf>
    <xf numFmtId="4" fontId="4" fillId="0" borderId="38" xfId="0" applyNumberFormat="1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vertical="center" wrapText="1"/>
    </xf>
    <xf numFmtId="3" fontId="1" fillId="0" borderId="29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50" xfId="0" applyNumberFormat="1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3"/>
  <sheetViews>
    <sheetView tabSelected="1" zoomScalePageLayoutView="0" workbookViewId="0" topLeftCell="A1">
      <selection activeCell="B2" sqref="B2:X5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6.28125" style="1" customWidth="1"/>
    <col min="4" max="4" width="6.140625" style="1" customWidth="1"/>
    <col min="5" max="5" width="6.421875" style="1" customWidth="1"/>
    <col min="6" max="6" width="3.7109375" style="1" customWidth="1"/>
    <col min="7" max="7" width="5.28125" style="1" customWidth="1"/>
    <col min="8" max="8" width="5.140625" style="1" customWidth="1"/>
    <col min="9" max="9" width="8.7109375" style="1" customWidth="1"/>
    <col min="10" max="10" width="8.57421875" style="1" customWidth="1"/>
    <col min="11" max="11" width="8.140625" style="1" customWidth="1"/>
    <col min="12" max="12" width="6.140625" style="1" customWidth="1"/>
    <col min="13" max="13" width="7.00390625" style="1" customWidth="1"/>
    <col min="14" max="14" width="6.7109375" style="1" customWidth="1"/>
    <col min="15" max="15" width="6.28125" style="1" customWidth="1"/>
    <col min="16" max="16" width="6.00390625" style="1" customWidth="1"/>
    <col min="17" max="17" width="6.140625" style="2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111" t="s">
        <v>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2:24" ht="12.75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2:24" ht="12.75"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V4" s="3"/>
      <c r="W4" s="3"/>
      <c r="X4" s="3"/>
    </row>
    <row r="5" spans="2:24" ht="15">
      <c r="B5" s="111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ht="10.5" thickBot="1"/>
    <row r="7" spans="2:24" ht="24.75" customHeight="1" thickTop="1">
      <c r="B7" s="113" t="s">
        <v>2</v>
      </c>
      <c r="C7" s="122" t="s">
        <v>3</v>
      </c>
      <c r="D7" s="104" t="s">
        <v>4</v>
      </c>
      <c r="E7" s="106"/>
      <c r="F7" s="119">
        <v>1936.27</v>
      </c>
      <c r="G7" s="104" t="s">
        <v>5</v>
      </c>
      <c r="H7" s="106"/>
      <c r="I7" s="122" t="s">
        <v>6</v>
      </c>
      <c r="J7" s="122" t="s">
        <v>7</v>
      </c>
      <c r="K7" s="104" t="s">
        <v>8</v>
      </c>
      <c r="L7" s="106"/>
      <c r="M7" s="104" t="s">
        <v>9</v>
      </c>
      <c r="N7" s="106"/>
      <c r="O7" s="104" t="s">
        <v>10</v>
      </c>
      <c r="P7" s="105"/>
      <c r="Q7" s="106"/>
      <c r="S7" s="104" t="s">
        <v>11</v>
      </c>
      <c r="T7" s="130"/>
      <c r="V7" s="104" t="s">
        <v>42</v>
      </c>
      <c r="W7" s="105"/>
      <c r="X7" s="106"/>
    </row>
    <row r="8" spans="2:24" ht="12.75" customHeight="1">
      <c r="B8" s="114"/>
      <c r="C8" s="114"/>
      <c r="D8" s="107"/>
      <c r="E8" s="109"/>
      <c r="F8" s="120"/>
      <c r="G8" s="107"/>
      <c r="H8" s="109"/>
      <c r="I8" s="117"/>
      <c r="J8" s="117"/>
      <c r="K8" s="107"/>
      <c r="L8" s="109"/>
      <c r="M8" s="107"/>
      <c r="N8" s="109"/>
      <c r="O8" s="107"/>
      <c r="P8" s="108"/>
      <c r="Q8" s="109"/>
      <c r="S8" s="131"/>
      <c r="T8" s="132"/>
      <c r="V8" s="107"/>
      <c r="W8" s="108"/>
      <c r="X8" s="109"/>
    </row>
    <row r="9" spans="2:28" ht="12.75" customHeight="1" thickBot="1">
      <c r="B9" s="115"/>
      <c r="C9" s="115"/>
      <c r="D9" s="4" t="s">
        <v>12</v>
      </c>
      <c r="E9" s="5" t="s">
        <v>13</v>
      </c>
      <c r="F9" s="121"/>
      <c r="G9" s="4" t="s">
        <v>12</v>
      </c>
      <c r="H9" s="5" t="s">
        <v>13</v>
      </c>
      <c r="I9" s="123"/>
      <c r="J9" s="123"/>
      <c r="K9" s="4" t="s">
        <v>14</v>
      </c>
      <c r="L9" s="6" t="s">
        <v>15</v>
      </c>
      <c r="M9" s="7" t="s">
        <v>16</v>
      </c>
      <c r="N9" s="8" t="s">
        <v>15</v>
      </c>
      <c r="O9" s="7" t="s">
        <v>12</v>
      </c>
      <c r="P9" s="9" t="s">
        <v>13</v>
      </c>
      <c r="Q9" s="8" t="s">
        <v>17</v>
      </c>
      <c r="S9" s="133"/>
      <c r="T9" s="134"/>
      <c r="V9" s="10" t="s">
        <v>12</v>
      </c>
      <c r="W9" s="11" t="s">
        <v>13</v>
      </c>
      <c r="X9" s="12" t="s">
        <v>17</v>
      </c>
      <c r="Z9" s="13"/>
      <c r="AA9" s="13"/>
      <c r="AB9" s="13"/>
    </row>
    <row r="10" spans="2:28" ht="14.25" customHeight="1" thickTop="1">
      <c r="B10" s="122" t="s">
        <v>18</v>
      </c>
      <c r="C10" s="124">
        <v>4</v>
      </c>
      <c r="D10" s="126">
        <v>2447</v>
      </c>
      <c r="E10" s="129">
        <v>4414</v>
      </c>
      <c r="F10" s="90" t="s">
        <v>19</v>
      </c>
      <c r="G10" s="135">
        <f>D10/$F$7</f>
        <v>1.2637700320719734</v>
      </c>
      <c r="H10" s="110">
        <f>E10/$F$7</f>
        <v>2.279640752580993</v>
      </c>
      <c r="I10" s="136">
        <v>1.15</v>
      </c>
      <c r="J10" s="137">
        <v>1</v>
      </c>
      <c r="K10" s="102" t="s">
        <v>20</v>
      </c>
      <c r="L10" s="103">
        <v>1.1</v>
      </c>
      <c r="M10" s="14" t="s">
        <v>21</v>
      </c>
      <c r="N10" s="15">
        <v>0.8</v>
      </c>
      <c r="O10" s="16">
        <f>$G$10*$I$10*$J$10*$L$10*N10</f>
        <v>1.278935272456837</v>
      </c>
      <c r="P10" s="17">
        <f>$H$10*$I$10*$J$10*$L$10*N10</f>
        <v>2.306996441611965</v>
      </c>
      <c r="Q10" s="18">
        <f aca="true" t="shared" si="0" ref="Q10:Q24">SUM(O10:P10)</f>
        <v>3.585931714068802</v>
      </c>
      <c r="S10" s="61" t="s">
        <v>22</v>
      </c>
      <c r="T10" s="64">
        <f>(T13*T17-T21)/T21*100</f>
        <v>419.90438888888895</v>
      </c>
      <c r="V10" s="19">
        <f aca="true" t="shared" si="1" ref="V10:V24">O10*(1+$T$10/100)</f>
        <v>6.649240612551165</v>
      </c>
      <c r="W10" s="20">
        <f aca="true" t="shared" si="2" ref="W10:W24">P10*(1+$T$10/100)</f>
        <v>11.9941757514511</v>
      </c>
      <c r="X10" s="21">
        <f aca="true" t="shared" si="3" ref="X10:X24">Q10*(1+$T$10/100)</f>
        <v>18.643416364002263</v>
      </c>
      <c r="Z10" s="13"/>
      <c r="AA10" s="13"/>
      <c r="AB10" s="13"/>
    </row>
    <row r="11" spans="2:28" ht="14.25" customHeight="1">
      <c r="B11" s="117"/>
      <c r="C11" s="83"/>
      <c r="D11" s="127"/>
      <c r="E11" s="96"/>
      <c r="F11" s="91"/>
      <c r="G11" s="85"/>
      <c r="H11" s="88"/>
      <c r="I11" s="82"/>
      <c r="J11" s="75"/>
      <c r="K11" s="76"/>
      <c r="L11" s="72"/>
      <c r="M11" s="14" t="s">
        <v>23</v>
      </c>
      <c r="N11" s="15">
        <v>0.7</v>
      </c>
      <c r="O11" s="16">
        <f>$G$10*$I$10*$J$10*$L$10*N11</f>
        <v>1.1190683633997323</v>
      </c>
      <c r="P11" s="17">
        <f>$H$10*$I$10*$J$10*$L$10*N11</f>
        <v>2.018621886410469</v>
      </c>
      <c r="Q11" s="18">
        <f t="shared" si="0"/>
        <v>3.137690249810201</v>
      </c>
      <c r="S11" s="62"/>
      <c r="T11" s="65"/>
      <c r="V11" s="19">
        <f t="shared" si="1"/>
        <v>5.818085535982268</v>
      </c>
      <c r="W11" s="20">
        <f t="shared" si="2"/>
        <v>10.49490378251971</v>
      </c>
      <c r="X11" s="21">
        <f t="shared" si="3"/>
        <v>16.312989318501977</v>
      </c>
      <c r="Z11" s="13"/>
      <c r="AA11" s="13"/>
      <c r="AB11" s="13"/>
    </row>
    <row r="12" spans="2:28" ht="14.25" customHeight="1">
      <c r="B12" s="118"/>
      <c r="C12" s="83"/>
      <c r="D12" s="128"/>
      <c r="E12" s="97"/>
      <c r="F12" s="91"/>
      <c r="G12" s="86"/>
      <c r="H12" s="89"/>
      <c r="I12" s="82"/>
      <c r="J12" s="75"/>
      <c r="K12" s="77"/>
      <c r="L12" s="73"/>
      <c r="M12" s="22" t="s">
        <v>24</v>
      </c>
      <c r="N12" s="23">
        <v>0.6</v>
      </c>
      <c r="O12" s="24">
        <f>$G$10*$I$10*$J$10*$L$10*N12</f>
        <v>0.9592014543426276</v>
      </c>
      <c r="P12" s="25">
        <f>$H$10*$I$10*$J$10*$L$10*N12</f>
        <v>1.7302473312089737</v>
      </c>
      <c r="Q12" s="26">
        <f t="shared" si="0"/>
        <v>2.689448785551601</v>
      </c>
      <c r="S12" s="63"/>
      <c r="T12" s="66"/>
      <c r="V12" s="27">
        <f t="shared" si="1"/>
        <v>4.986930459413373</v>
      </c>
      <c r="W12" s="28">
        <f t="shared" si="2"/>
        <v>8.995631813588325</v>
      </c>
      <c r="X12" s="29">
        <f t="shared" si="3"/>
        <v>13.982562273001697</v>
      </c>
      <c r="Z12" s="13"/>
      <c r="AA12" s="13"/>
      <c r="AB12" s="13"/>
    </row>
    <row r="13" spans="2:28" ht="14.25" customHeight="1">
      <c r="B13" s="116" t="s">
        <v>25</v>
      </c>
      <c r="C13" s="124">
        <v>3</v>
      </c>
      <c r="D13" s="99">
        <v>3023</v>
      </c>
      <c r="E13" s="95">
        <v>4414</v>
      </c>
      <c r="F13" s="91"/>
      <c r="G13" s="84">
        <f>D13/$F$7</f>
        <v>1.5612492059475176</v>
      </c>
      <c r="H13" s="87">
        <f>E13/$F$7</f>
        <v>2.279640752580993</v>
      </c>
      <c r="I13" s="136">
        <v>1.15</v>
      </c>
      <c r="J13" s="137">
        <v>1</v>
      </c>
      <c r="K13" s="76" t="s">
        <v>20</v>
      </c>
      <c r="L13" s="72">
        <v>1.1</v>
      </c>
      <c r="M13" s="14" t="s">
        <v>21</v>
      </c>
      <c r="N13" s="15">
        <v>0.8</v>
      </c>
      <c r="O13" s="16">
        <f>$G$13*$I$13*$J$13*$L$13*N13</f>
        <v>1.5799841964188879</v>
      </c>
      <c r="P13" s="17">
        <f>$H$13*$I$13*$J$13*$L$13*N13</f>
        <v>2.306996441611965</v>
      </c>
      <c r="Q13" s="18">
        <f t="shared" si="0"/>
        <v>3.886980638030853</v>
      </c>
      <c r="S13" s="67" t="s">
        <v>26</v>
      </c>
      <c r="T13" s="68">
        <v>7.0363</v>
      </c>
      <c r="V13" s="30">
        <f t="shared" si="1"/>
        <v>8.21440718093264</v>
      </c>
      <c r="W13" s="31">
        <f t="shared" si="2"/>
        <v>11.9941757514511</v>
      </c>
      <c r="X13" s="32">
        <f t="shared" si="3"/>
        <v>20.20858293238374</v>
      </c>
      <c r="Z13" s="13"/>
      <c r="AA13" s="13"/>
      <c r="AB13" s="13"/>
    </row>
    <row r="14" spans="2:28" ht="14.25" customHeight="1">
      <c r="B14" s="117"/>
      <c r="C14" s="83"/>
      <c r="D14" s="99"/>
      <c r="E14" s="96"/>
      <c r="F14" s="91"/>
      <c r="G14" s="85"/>
      <c r="H14" s="88"/>
      <c r="I14" s="82"/>
      <c r="J14" s="75"/>
      <c r="K14" s="76"/>
      <c r="L14" s="72"/>
      <c r="M14" s="14" t="s">
        <v>23</v>
      </c>
      <c r="N14" s="15">
        <v>0.7</v>
      </c>
      <c r="O14" s="16">
        <f>$G$13*$I$13*$J$13*$L$13*N14</f>
        <v>1.382486171866527</v>
      </c>
      <c r="P14" s="17">
        <f>$H$13*$I$13*$J$13*$L$13*N14</f>
        <v>2.018621886410469</v>
      </c>
      <c r="Q14" s="18">
        <f t="shared" si="0"/>
        <v>3.401108058276996</v>
      </c>
      <c r="S14" s="62"/>
      <c r="T14" s="69"/>
      <c r="V14" s="30">
        <f t="shared" si="1"/>
        <v>7.187606283316061</v>
      </c>
      <c r="W14" s="31">
        <f t="shared" si="2"/>
        <v>10.49490378251971</v>
      </c>
      <c r="X14" s="32">
        <f t="shared" si="3"/>
        <v>17.68251006583577</v>
      </c>
      <c r="Z14" s="13"/>
      <c r="AA14" s="13"/>
      <c r="AB14" s="13"/>
    </row>
    <row r="15" spans="2:28" ht="14.25" customHeight="1">
      <c r="B15" s="118"/>
      <c r="C15" s="83"/>
      <c r="D15" s="99"/>
      <c r="E15" s="97"/>
      <c r="F15" s="91"/>
      <c r="G15" s="86"/>
      <c r="H15" s="89"/>
      <c r="I15" s="82"/>
      <c r="J15" s="75"/>
      <c r="K15" s="77"/>
      <c r="L15" s="73"/>
      <c r="M15" s="22" t="s">
        <v>24</v>
      </c>
      <c r="N15" s="23">
        <v>0.6</v>
      </c>
      <c r="O15" s="24">
        <f>$G$13*$I$13*$J$13*$L$13*N15</f>
        <v>1.184988147314166</v>
      </c>
      <c r="P15" s="25">
        <f>$H$13*$I$13*$J$13*$L$13*N15</f>
        <v>1.7302473312089737</v>
      </c>
      <c r="Q15" s="26">
        <f t="shared" si="0"/>
        <v>2.9152354785231394</v>
      </c>
      <c r="S15" s="62"/>
      <c r="T15" s="69"/>
      <c r="V15" s="33">
        <f t="shared" si="1"/>
        <v>6.160805385699481</v>
      </c>
      <c r="W15" s="34">
        <f t="shared" si="2"/>
        <v>8.995631813588325</v>
      </c>
      <c r="X15" s="35">
        <f t="shared" si="3"/>
        <v>15.156437199287804</v>
      </c>
      <c r="Z15" s="13"/>
      <c r="AA15" s="13"/>
      <c r="AB15" s="13"/>
    </row>
    <row r="16" spans="2:28" ht="14.25" customHeight="1">
      <c r="B16" s="116" t="s">
        <v>27</v>
      </c>
      <c r="C16" s="83">
        <v>1</v>
      </c>
      <c r="D16" s="99">
        <v>5163</v>
      </c>
      <c r="E16" s="95">
        <v>4414</v>
      </c>
      <c r="F16" s="91"/>
      <c r="G16" s="84">
        <f>D16/$F$7</f>
        <v>2.6664669699990187</v>
      </c>
      <c r="H16" s="87">
        <f>E16/$F$7</f>
        <v>2.279640752580993</v>
      </c>
      <c r="I16" s="82">
        <v>1.15</v>
      </c>
      <c r="J16" s="75">
        <v>1</v>
      </c>
      <c r="K16" s="78" t="s">
        <v>20</v>
      </c>
      <c r="L16" s="71">
        <v>1.1</v>
      </c>
      <c r="M16" s="36" t="s">
        <v>21</v>
      </c>
      <c r="N16" s="15">
        <v>0.8</v>
      </c>
      <c r="O16" s="37">
        <f>$G$16*$I$16*$J$16*$L$16*N16</f>
        <v>2.698464573639007</v>
      </c>
      <c r="P16" s="38">
        <f>$H$16*$I$16*$J$16*$L$16*N16</f>
        <v>2.306996441611965</v>
      </c>
      <c r="Q16" s="39">
        <f t="shared" si="0"/>
        <v>5.005461015250972</v>
      </c>
      <c r="S16" s="63"/>
      <c r="T16" s="70"/>
      <c r="V16" s="40">
        <f t="shared" si="1"/>
        <v>14.02943575096104</v>
      </c>
      <c r="W16" s="41">
        <f t="shared" si="2"/>
        <v>11.9941757514511</v>
      </c>
      <c r="X16" s="42">
        <f t="shared" si="3"/>
        <v>26.023611502412145</v>
      </c>
      <c r="Z16" s="13"/>
      <c r="AA16" s="13"/>
      <c r="AB16" s="13"/>
    </row>
    <row r="17" spans="2:28" ht="14.25" customHeight="1">
      <c r="B17" s="117"/>
      <c r="C17" s="83"/>
      <c r="D17" s="99"/>
      <c r="E17" s="96"/>
      <c r="F17" s="91"/>
      <c r="G17" s="85"/>
      <c r="H17" s="88"/>
      <c r="I17" s="82"/>
      <c r="J17" s="75"/>
      <c r="K17" s="76"/>
      <c r="L17" s="72"/>
      <c r="M17" s="14" t="s">
        <v>23</v>
      </c>
      <c r="N17" s="15">
        <v>0.7</v>
      </c>
      <c r="O17" s="16">
        <f>$G$16*$I$16*$J$16*$L$16*N17</f>
        <v>2.361156501934131</v>
      </c>
      <c r="P17" s="17">
        <f>$H$16*$I$16*$J$16*$L$16*N17</f>
        <v>2.018621886410469</v>
      </c>
      <c r="Q17" s="18">
        <f t="shared" si="0"/>
        <v>4.3797783883446</v>
      </c>
      <c r="S17" s="67" t="s">
        <v>40</v>
      </c>
      <c r="T17" s="59">
        <v>133</v>
      </c>
      <c r="V17" s="30">
        <f t="shared" si="1"/>
        <v>12.27575628209091</v>
      </c>
      <c r="W17" s="31">
        <f t="shared" si="2"/>
        <v>10.49490378251971</v>
      </c>
      <c r="X17" s="32">
        <f t="shared" si="3"/>
        <v>22.77066006461062</v>
      </c>
      <c r="Z17" s="13"/>
      <c r="AA17" s="13"/>
      <c r="AB17" s="13"/>
    </row>
    <row r="18" spans="2:28" ht="14.25" customHeight="1">
      <c r="B18" s="118"/>
      <c r="C18" s="83"/>
      <c r="D18" s="99"/>
      <c r="E18" s="97"/>
      <c r="F18" s="91"/>
      <c r="G18" s="86"/>
      <c r="H18" s="89"/>
      <c r="I18" s="82"/>
      <c r="J18" s="75"/>
      <c r="K18" s="77"/>
      <c r="L18" s="73"/>
      <c r="M18" s="22" t="s">
        <v>24</v>
      </c>
      <c r="N18" s="23">
        <v>0.6</v>
      </c>
      <c r="O18" s="24">
        <f>$G$16*$I$16*$J$16*$L$16*N18</f>
        <v>2.023848430229255</v>
      </c>
      <c r="P18" s="25">
        <f>$H$16*$I$16*$J$16*$L$16*N18</f>
        <v>1.7302473312089737</v>
      </c>
      <c r="Q18" s="26">
        <f t="shared" si="0"/>
        <v>3.7540957614382284</v>
      </c>
      <c r="S18" s="62"/>
      <c r="T18" s="57"/>
      <c r="V18" s="33">
        <f t="shared" si="1"/>
        <v>10.52207681322078</v>
      </c>
      <c r="W18" s="34">
        <f t="shared" si="2"/>
        <v>8.995631813588325</v>
      </c>
      <c r="X18" s="35">
        <f t="shared" si="3"/>
        <v>19.517708626809103</v>
      </c>
      <c r="Z18" s="13"/>
      <c r="AA18" s="13"/>
      <c r="AB18" s="13"/>
    </row>
    <row r="19" spans="2:28" ht="14.25" customHeight="1">
      <c r="B19" s="116" t="s">
        <v>28</v>
      </c>
      <c r="C19" s="83">
        <v>0.15</v>
      </c>
      <c r="D19" s="99">
        <v>9425</v>
      </c>
      <c r="E19" s="95">
        <v>4414</v>
      </c>
      <c r="F19" s="91"/>
      <c r="G19" s="84">
        <f>D19/$F$7</f>
        <v>4.86760627391841</v>
      </c>
      <c r="H19" s="87">
        <f>E19/$F$7</f>
        <v>2.279640752580993</v>
      </c>
      <c r="I19" s="82">
        <v>1.15</v>
      </c>
      <c r="J19" s="75">
        <v>1</v>
      </c>
      <c r="K19" s="78" t="s">
        <v>20</v>
      </c>
      <c r="L19" s="71">
        <v>1.1</v>
      </c>
      <c r="M19" s="36" t="s">
        <v>21</v>
      </c>
      <c r="N19" s="15">
        <v>0.8</v>
      </c>
      <c r="O19" s="37">
        <f>$G$19*$I$19*$J$19*$L$19*N19</f>
        <v>4.926017549205431</v>
      </c>
      <c r="P19" s="38">
        <f>$H$19*$I$19*$J$19*$L$19*N19</f>
        <v>2.306996441611965</v>
      </c>
      <c r="Q19" s="39">
        <f t="shared" si="0"/>
        <v>7.233013990817396</v>
      </c>
      <c r="S19" s="62"/>
      <c r="T19" s="57"/>
      <c r="V19" s="40">
        <f t="shared" si="1"/>
        <v>25.610581435755922</v>
      </c>
      <c r="W19" s="41">
        <f t="shared" si="2"/>
        <v>11.9941757514511</v>
      </c>
      <c r="X19" s="42">
        <f t="shared" si="3"/>
        <v>37.60475718720702</v>
      </c>
      <c r="Z19" s="13"/>
      <c r="AA19" s="13"/>
      <c r="AB19" s="13"/>
    </row>
    <row r="20" spans="2:28" ht="14.25" customHeight="1">
      <c r="B20" s="117"/>
      <c r="C20" s="83"/>
      <c r="D20" s="99"/>
      <c r="E20" s="96"/>
      <c r="F20" s="91"/>
      <c r="G20" s="85"/>
      <c r="H20" s="88"/>
      <c r="I20" s="82"/>
      <c r="J20" s="75"/>
      <c r="K20" s="76"/>
      <c r="L20" s="72"/>
      <c r="M20" s="14" t="s">
        <v>23</v>
      </c>
      <c r="N20" s="15">
        <v>0.7</v>
      </c>
      <c r="O20" s="16">
        <f>$G$19*$I$19*$J$19*$L$19*N20</f>
        <v>4.310265355554752</v>
      </c>
      <c r="P20" s="17">
        <f>$H$19*$I$19*$J$19*$L$19*N20</f>
        <v>2.018621886410469</v>
      </c>
      <c r="Q20" s="18">
        <f t="shared" si="0"/>
        <v>6.328887241965221</v>
      </c>
      <c r="S20" s="63"/>
      <c r="T20" s="60"/>
      <c r="V20" s="30">
        <f t="shared" si="1"/>
        <v>22.40925875628643</v>
      </c>
      <c r="W20" s="31">
        <f t="shared" si="2"/>
        <v>10.49490378251971</v>
      </c>
      <c r="X20" s="32">
        <f t="shared" si="3"/>
        <v>32.90416253880614</v>
      </c>
      <c r="Z20" s="13"/>
      <c r="AA20" s="13"/>
      <c r="AB20" s="13"/>
    </row>
    <row r="21" spans="2:28" ht="14.25" customHeight="1">
      <c r="B21" s="118"/>
      <c r="C21" s="83"/>
      <c r="D21" s="99"/>
      <c r="E21" s="97"/>
      <c r="F21" s="91"/>
      <c r="G21" s="86"/>
      <c r="H21" s="89"/>
      <c r="I21" s="82"/>
      <c r="J21" s="75"/>
      <c r="K21" s="77"/>
      <c r="L21" s="73"/>
      <c r="M21" s="22" t="s">
        <v>24</v>
      </c>
      <c r="N21" s="23">
        <v>0.6</v>
      </c>
      <c r="O21" s="24">
        <f>$G$19*$I$19*$J$19*$L$19*N21</f>
        <v>3.694513161904073</v>
      </c>
      <c r="P21" s="25">
        <f>$H$19*$I$19*$J$19*$L$19*N21</f>
        <v>1.7302473312089737</v>
      </c>
      <c r="Q21" s="26">
        <f t="shared" si="0"/>
        <v>5.424760493113046</v>
      </c>
      <c r="S21" s="62" t="s">
        <v>29</v>
      </c>
      <c r="T21" s="57">
        <v>180</v>
      </c>
      <c r="V21" s="33">
        <f t="shared" si="1"/>
        <v>19.20793607681694</v>
      </c>
      <c r="W21" s="34">
        <f t="shared" si="2"/>
        <v>8.995631813588325</v>
      </c>
      <c r="X21" s="35">
        <f t="shared" si="3"/>
        <v>28.20356789040526</v>
      </c>
      <c r="Z21" s="13"/>
      <c r="AA21" s="13"/>
      <c r="AB21" s="13"/>
    </row>
    <row r="22" spans="2:28" ht="14.25" customHeight="1">
      <c r="B22" s="116" t="s">
        <v>30</v>
      </c>
      <c r="C22" s="83">
        <v>0.1</v>
      </c>
      <c r="D22" s="99">
        <v>9425</v>
      </c>
      <c r="E22" s="95">
        <v>4414</v>
      </c>
      <c r="F22" s="91"/>
      <c r="G22" s="84">
        <f>D22/$F$7</f>
        <v>4.86760627391841</v>
      </c>
      <c r="H22" s="87">
        <f>E22/$F$7</f>
        <v>2.279640752580993</v>
      </c>
      <c r="I22" s="82">
        <v>1.15</v>
      </c>
      <c r="J22" s="75">
        <v>1</v>
      </c>
      <c r="K22" s="78" t="s">
        <v>20</v>
      </c>
      <c r="L22" s="71">
        <v>1.1</v>
      </c>
      <c r="M22" s="36" t="s">
        <v>21</v>
      </c>
      <c r="N22" s="15">
        <v>0.8</v>
      </c>
      <c r="O22" s="37">
        <f>$G$22*$I$22*$J$22*$L$22*N22</f>
        <v>4.926017549205431</v>
      </c>
      <c r="P22" s="38">
        <f>$H$22*$I$22*$J$22*$L$22*N22</f>
        <v>2.306996441611965</v>
      </c>
      <c r="Q22" s="39">
        <f t="shared" si="0"/>
        <v>7.233013990817396</v>
      </c>
      <c r="S22" s="62"/>
      <c r="T22" s="57"/>
      <c r="V22" s="40">
        <f t="shared" si="1"/>
        <v>25.610581435755922</v>
      </c>
      <c r="W22" s="41">
        <f t="shared" si="2"/>
        <v>11.9941757514511</v>
      </c>
      <c r="X22" s="42">
        <f t="shared" si="3"/>
        <v>37.60475718720702</v>
      </c>
      <c r="Z22" s="13"/>
      <c r="AA22" s="13"/>
      <c r="AB22" s="13"/>
    </row>
    <row r="23" spans="2:28" ht="14.25" customHeight="1">
      <c r="B23" s="117"/>
      <c r="C23" s="83"/>
      <c r="D23" s="99"/>
      <c r="E23" s="96"/>
      <c r="F23" s="91"/>
      <c r="G23" s="85"/>
      <c r="H23" s="88"/>
      <c r="I23" s="82"/>
      <c r="J23" s="75"/>
      <c r="K23" s="76"/>
      <c r="L23" s="72"/>
      <c r="M23" s="14" t="s">
        <v>23</v>
      </c>
      <c r="N23" s="15">
        <v>0.7</v>
      </c>
      <c r="O23" s="16">
        <f>$G$22*$I$22*$J$22*$L$22*N23</f>
        <v>4.310265355554752</v>
      </c>
      <c r="P23" s="17">
        <f>$H$22*$I$22*$J$22*$L$22*N23</f>
        <v>2.018621886410469</v>
      </c>
      <c r="Q23" s="18">
        <f t="shared" si="0"/>
        <v>6.328887241965221</v>
      </c>
      <c r="S23" s="62"/>
      <c r="T23" s="57"/>
      <c r="V23" s="30">
        <f t="shared" si="1"/>
        <v>22.40925875628643</v>
      </c>
      <c r="W23" s="31">
        <f t="shared" si="2"/>
        <v>10.49490378251971</v>
      </c>
      <c r="X23" s="32">
        <f t="shared" si="3"/>
        <v>32.90416253880614</v>
      </c>
      <c r="Z23" s="13"/>
      <c r="AA23" s="13"/>
      <c r="AB23" s="13"/>
    </row>
    <row r="24" spans="2:28" ht="14.25" customHeight="1" thickBot="1">
      <c r="B24" s="123"/>
      <c r="C24" s="98"/>
      <c r="D24" s="100"/>
      <c r="E24" s="125"/>
      <c r="F24" s="92"/>
      <c r="G24" s="101"/>
      <c r="H24" s="93"/>
      <c r="I24" s="94"/>
      <c r="J24" s="81"/>
      <c r="K24" s="80"/>
      <c r="L24" s="74"/>
      <c r="M24" s="43" t="s">
        <v>24</v>
      </c>
      <c r="N24" s="44">
        <v>0.6</v>
      </c>
      <c r="O24" s="45">
        <f>$G$22*$I$22*$J$22*$L$22*N24</f>
        <v>3.694513161904073</v>
      </c>
      <c r="P24" s="46">
        <f>$H$22*$I$22*$J$22*$L$22*N24</f>
        <v>1.7302473312089737</v>
      </c>
      <c r="Q24" s="47">
        <f t="shared" si="0"/>
        <v>5.424760493113046</v>
      </c>
      <c r="S24" s="79"/>
      <c r="T24" s="58"/>
      <c r="V24" s="48">
        <f t="shared" si="1"/>
        <v>19.20793607681694</v>
      </c>
      <c r="W24" s="49">
        <f t="shared" si="2"/>
        <v>8.995631813588325</v>
      </c>
      <c r="X24" s="50">
        <f t="shared" si="3"/>
        <v>28.20356789040526</v>
      </c>
      <c r="Z24" s="13"/>
      <c r="AA24" s="13"/>
      <c r="AB24" s="13"/>
    </row>
    <row r="25" spans="15:22" ht="10.5" thickTop="1">
      <c r="O25" s="51"/>
      <c r="V25" s="51"/>
    </row>
    <row r="26" ht="9.75">
      <c r="B26" s="52" t="s">
        <v>31</v>
      </c>
    </row>
    <row r="27" ht="9.75">
      <c r="B27" s="52" t="s">
        <v>32</v>
      </c>
    </row>
    <row r="30" spans="2:22" ht="9.75">
      <c r="B30" s="53" t="s">
        <v>33</v>
      </c>
      <c r="C30" s="53"/>
      <c r="D30" s="53"/>
      <c r="E30" s="53"/>
      <c r="F30" s="53"/>
      <c r="J30" s="52"/>
      <c r="V30" s="51"/>
    </row>
    <row r="31" spans="2:23" ht="9.75">
      <c r="B31" s="54" t="s">
        <v>34</v>
      </c>
      <c r="F31" s="1" t="s">
        <v>35</v>
      </c>
      <c r="O31" s="55"/>
      <c r="P31" s="56"/>
      <c r="W31" s="56"/>
    </row>
    <row r="32" spans="2:23" ht="9.75">
      <c r="B32" s="54" t="s">
        <v>36</v>
      </c>
      <c r="F32" s="1" t="s">
        <v>37</v>
      </c>
      <c r="P32" s="56"/>
      <c r="W32" s="56"/>
    </row>
    <row r="33" spans="2:23" ht="9.75">
      <c r="B33" s="54" t="s">
        <v>38</v>
      </c>
      <c r="F33" s="1" t="s">
        <v>39</v>
      </c>
      <c r="P33" s="56"/>
      <c r="W33" s="56"/>
    </row>
  </sheetData>
  <sheetProtection password="C7B4" sheet="1"/>
  <mergeCells count="74">
    <mergeCell ref="B19:B21"/>
    <mergeCell ref="S7:T9"/>
    <mergeCell ref="G10:G12"/>
    <mergeCell ref="C7:C9"/>
    <mergeCell ref="I7:I9"/>
    <mergeCell ref="I10:I12"/>
    <mergeCell ref="J10:J12"/>
    <mergeCell ref="I13:I15"/>
    <mergeCell ref="B10:B12"/>
    <mergeCell ref="J13:J15"/>
    <mergeCell ref="B22:B24"/>
    <mergeCell ref="C10:C12"/>
    <mergeCell ref="D13:D15"/>
    <mergeCell ref="E13:E15"/>
    <mergeCell ref="E22:E24"/>
    <mergeCell ref="D10:D12"/>
    <mergeCell ref="C13:C15"/>
    <mergeCell ref="E10:E12"/>
    <mergeCell ref="D16:D18"/>
    <mergeCell ref="B16:B18"/>
    <mergeCell ref="B2:X2"/>
    <mergeCell ref="B3:X3"/>
    <mergeCell ref="B5:X5"/>
    <mergeCell ref="B7:B9"/>
    <mergeCell ref="K7:L8"/>
    <mergeCell ref="B13:B15"/>
    <mergeCell ref="D7:E8"/>
    <mergeCell ref="F7:F9"/>
    <mergeCell ref="V7:X8"/>
    <mergeCell ref="J7:J9"/>
    <mergeCell ref="K10:K12"/>
    <mergeCell ref="L10:L12"/>
    <mergeCell ref="O7:Q8"/>
    <mergeCell ref="M7:N8"/>
    <mergeCell ref="H13:H15"/>
    <mergeCell ref="G7:H8"/>
    <mergeCell ref="G13:G15"/>
    <mergeCell ref="H10:H12"/>
    <mergeCell ref="L13:L15"/>
    <mergeCell ref="E16:E18"/>
    <mergeCell ref="C22:C24"/>
    <mergeCell ref="C19:C21"/>
    <mergeCell ref="H19:H21"/>
    <mergeCell ref="D19:D21"/>
    <mergeCell ref="E19:E21"/>
    <mergeCell ref="D22:D24"/>
    <mergeCell ref="G19:G21"/>
    <mergeCell ref="G22:G24"/>
    <mergeCell ref="J22:J24"/>
    <mergeCell ref="K19:K21"/>
    <mergeCell ref="I19:I21"/>
    <mergeCell ref="C16:C18"/>
    <mergeCell ref="G16:G18"/>
    <mergeCell ref="H16:H18"/>
    <mergeCell ref="F10:F24"/>
    <mergeCell ref="H22:H24"/>
    <mergeCell ref="I22:I24"/>
    <mergeCell ref="I16:I18"/>
    <mergeCell ref="L16:L18"/>
    <mergeCell ref="L22:L24"/>
    <mergeCell ref="J16:J18"/>
    <mergeCell ref="K13:K15"/>
    <mergeCell ref="K16:K18"/>
    <mergeCell ref="S17:S20"/>
    <mergeCell ref="S21:S24"/>
    <mergeCell ref="L19:L21"/>
    <mergeCell ref="K22:K24"/>
    <mergeCell ref="J19:J21"/>
    <mergeCell ref="T21:T24"/>
    <mergeCell ref="T17:T20"/>
    <mergeCell ref="S10:S12"/>
    <mergeCell ref="T10:T12"/>
    <mergeCell ref="S13:S16"/>
    <mergeCell ref="T13:T16"/>
  </mergeCells>
  <printOptions/>
  <pageMargins left="0.5905511811023623" right="0.2755905511811024" top="0.8661417322834646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2008-09-29T10:58:57Z</cp:lastPrinted>
  <dcterms:created xsi:type="dcterms:W3CDTF">2006-04-24T09:54:37Z</dcterms:created>
  <dcterms:modified xsi:type="dcterms:W3CDTF">2008-10-31T13:26:54Z</dcterms:modified>
  <cp:category/>
  <cp:version/>
  <cp:contentType/>
  <cp:contentStatus/>
</cp:coreProperties>
</file>