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Zone A e B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<sst xmlns="http://schemas.openxmlformats.org/spreadsheetml/2006/main" count="70" uniqueCount="46">
  <si>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INSEDIAMENTI RESIDENZIALI, DIREZIONALI E COMMERCIALI - ALBERGHI E PENSIONI</t>
  </si>
  <si>
    <t>ZONE OMOGENEE "A" e "B"</t>
  </si>
  <si>
    <t>ZONA</t>
  </si>
  <si>
    <r>
      <t xml:space="preserve">I.F.F.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</si>
  <si>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"1/5"
(-50% -35%)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</si>
  <si>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</si>
  <si>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</si>
  <si>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</si>
  <si>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</si>
  <si>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</si>
  <si>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</si>
  <si>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</si>
  <si>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</si>
  <si>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</si>
  <si>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</si>
  <si>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</si>
  <si>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</si>
  <si>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</si>
  <si>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A</t>
  </si>
  <si>
    <t>RAPPORTO DI CONVERSIONE EURO/LIRE</t>
  </si>
  <si>
    <t>///</t>
  </si>
  <si>
    <t>N.C.</t>
  </si>
  <si>
    <t>Variazione
in %</t>
  </si>
  <si>
    <t>D.R.</t>
  </si>
  <si>
    <t>R.R.</t>
  </si>
  <si>
    <t>B/R2</t>
  </si>
  <si>
    <t>Coefficiente di
raccordo basi
1976-2000</t>
  </si>
  <si>
    <t>B/R3</t>
  </si>
  <si>
    <t>B/R4</t>
  </si>
  <si>
    <t>Indice costo
dicembre 1979
(base 1976)</t>
  </si>
  <si>
    <t>B/R5</t>
  </si>
  <si>
    <t>Per le residenze, il contributo è determinato in funzione della superficie utile; per gli insediamenti direzionali e commerciali, in funzione della superficie lorda complessiva</t>
  </si>
  <si>
    <t>di pavimento, compresi i piani seminterrati. Per maggiori dettagli e per gli abbattimenti relativi alle pertinenze, vedasi l'art. 33 della L.R. 6/79.</t>
  </si>
  <si>
    <t>SIGNIFICATO DELLE ABBREVIAZIONI</t>
  </si>
  <si>
    <t>NOTE</t>
  </si>
  <si>
    <t>U.P. = Urbanizzazione primaria.</t>
  </si>
  <si>
    <t>N.C. = Nuove costruzioni</t>
  </si>
  <si>
    <t>I coefficienti di correzione per fascia costiera non si applicano alle zone</t>
  </si>
  <si>
    <t>U.S. = Urbanizzazione secondaria.</t>
  </si>
  <si>
    <t>D.R. = Demolizioni e ricostruzioni</t>
  </si>
  <si>
    <t>omogenee "A" e "B" (art. 27 L.R. n. 6/79).</t>
  </si>
  <si>
    <t>U.T. = Somma di U.P. e U.S.</t>
  </si>
  <si>
    <t>R.R. = Ristrutturazioni e restauri</t>
  </si>
  <si>
    <t>Indice costo
giugno 2008
(base 2000)</t>
  </si>
  <si>
    <t>TAB. 2/1 - CONTRIBUTI DI URBANIZZAZIONE PER EDILIZIA PRIVATA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</si>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</sst>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70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25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 textRotation="90" wrapText="1"/>
    </xf>
    <xf numFmtId="4" fontId="4" fillId="0" borderId="31" xfId="0" applyNumberFormat="1" applyFont="1" applyBorder="1" applyAlignment="1">
      <alignment horizontal="center" vertical="center" textRotation="90" wrapText="1"/>
    </xf>
    <xf numFmtId="4" fontId="4" fillId="0" borderId="32" xfId="0" applyNumberFormat="1" applyFont="1" applyBorder="1" applyAlignment="1">
      <alignment horizontal="center" vertical="center" textRotation="90" wrapText="1"/>
    </xf>
    <xf numFmtId="4" fontId="1" fillId="0" borderId="35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175" fontId="4" fillId="0" borderId="42" xfId="0" applyNumberFormat="1" applyFont="1" applyBorder="1" applyAlignment="1">
      <alignment horizontal="center" vertical="center" textRotation="90" wrapText="1"/>
    </xf>
    <xf numFmtId="175" fontId="4" fillId="0" borderId="17" xfId="0" applyNumberFormat="1" applyFont="1" applyBorder="1" applyAlignment="1">
      <alignment horizontal="center" vertical="center" textRotation="90" wrapText="1"/>
    </xf>
    <xf numFmtId="175" fontId="4" fillId="0" borderId="21" xfId="0" applyNumberFormat="1" applyFont="1" applyBorder="1" applyAlignment="1">
      <alignment horizontal="center" vertical="center" textRotation="90" wrapText="1"/>
    </xf>
    <xf numFmtId="2" fontId="1" fillId="0" borderId="43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textRotation="90" wrapText="1"/>
    </xf>
    <xf numFmtId="2" fontId="4" fillId="0" borderId="31" xfId="0" applyNumberFormat="1" applyFont="1" applyBorder="1" applyAlignment="1">
      <alignment horizontal="center" vertical="center" textRotation="90" wrapText="1"/>
    </xf>
    <xf numFmtId="2" fontId="4" fillId="0" borderId="32" xfId="0" applyNumberFormat="1" applyFont="1" applyBorder="1" applyAlignment="1">
      <alignment horizontal="center" vertical="center" textRotation="90" wrapText="1"/>
    </xf>
    <xf numFmtId="3" fontId="1" fillId="0" borderId="29" xfId="0" applyNumberFormat="1" applyFont="1" applyBorder="1" applyAlignment="1">
      <alignment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1" xfId="0" applyFont="1" applyBorder="1" applyAlignment="1" quotePrefix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173" fontId="1" fillId="0" borderId="25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center" textRotation="90" wrapText="1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4" fontId="1" fillId="0" borderId="21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4"/>
  <sheetViews>
    <sheetView tabSelected="1" zoomScalePageLayoutView="0" workbookViewId="0" topLeftCell="A1">
      <selection activeCell="K13" sqref="K13:K15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4" width="6.28125" style="1" customWidth="1"/>
    <col min="5" max="5" width="6.003906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2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73" t="s">
        <v>44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2:24" ht="12.75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2:24" ht="12.75"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V4" s="3"/>
      <c r="W4" s="3"/>
      <c r="X4" s="3"/>
    </row>
    <row r="5" spans="2:24" ht="1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ht="10.5" thickBot="1"/>
    <row r="7" spans="2:24" ht="24.75" customHeight="1" thickTop="1">
      <c r="B7" s="88" t="s">
        <v>2</v>
      </c>
      <c r="C7" s="57" t="s">
        <v>3</v>
      </c>
      <c r="D7" s="68" t="s">
        <v>4</v>
      </c>
      <c r="E7" s="69"/>
      <c r="F7" s="63">
        <v>1936.27</v>
      </c>
      <c r="G7" s="68" t="s">
        <v>5</v>
      </c>
      <c r="H7" s="69"/>
      <c r="I7" s="57" t="s">
        <v>6</v>
      </c>
      <c r="J7" s="57" t="s">
        <v>7</v>
      </c>
      <c r="K7" s="68" t="s">
        <v>8</v>
      </c>
      <c r="L7" s="69"/>
      <c r="M7" s="68" t="s">
        <v>9</v>
      </c>
      <c r="N7" s="69"/>
      <c r="O7" s="68" t="s">
        <v>10</v>
      </c>
      <c r="P7" s="78"/>
      <c r="Q7" s="69"/>
      <c r="S7" s="68" t="s">
        <v>11</v>
      </c>
      <c r="T7" s="93"/>
      <c r="V7" s="68" t="s">
        <v>45</v>
      </c>
      <c r="W7" s="78"/>
      <c r="X7" s="69"/>
    </row>
    <row r="8" spans="2:24" ht="12.75" customHeight="1">
      <c r="B8" s="89"/>
      <c r="C8" s="89"/>
      <c r="D8" s="70"/>
      <c r="E8" s="71"/>
      <c r="F8" s="64"/>
      <c r="G8" s="70"/>
      <c r="H8" s="71"/>
      <c r="I8" s="58"/>
      <c r="J8" s="58"/>
      <c r="K8" s="70"/>
      <c r="L8" s="71"/>
      <c r="M8" s="70"/>
      <c r="N8" s="71"/>
      <c r="O8" s="70"/>
      <c r="P8" s="79"/>
      <c r="Q8" s="71"/>
      <c r="S8" s="94"/>
      <c r="T8" s="95"/>
      <c r="V8" s="70"/>
      <c r="W8" s="79"/>
      <c r="X8" s="71"/>
    </row>
    <row r="9" spans="2:24" ht="12.75" customHeight="1" thickBot="1">
      <c r="B9" s="90"/>
      <c r="C9" s="90"/>
      <c r="D9" s="4" t="s">
        <v>12</v>
      </c>
      <c r="E9" s="5" t="s">
        <v>13</v>
      </c>
      <c r="F9" s="65"/>
      <c r="G9" s="4" t="s">
        <v>12</v>
      </c>
      <c r="H9" s="5" t="s">
        <v>13</v>
      </c>
      <c r="I9" s="59"/>
      <c r="J9" s="59"/>
      <c r="K9" s="4" t="s">
        <v>14</v>
      </c>
      <c r="L9" s="6" t="s">
        <v>15</v>
      </c>
      <c r="M9" s="7" t="s">
        <v>16</v>
      </c>
      <c r="N9" s="8" t="s">
        <v>15</v>
      </c>
      <c r="O9" s="7" t="s">
        <v>12</v>
      </c>
      <c r="P9" s="9" t="s">
        <v>13</v>
      </c>
      <c r="Q9" s="8" t="s">
        <v>17</v>
      </c>
      <c r="S9" s="96"/>
      <c r="T9" s="97"/>
      <c r="V9" s="10" t="s">
        <v>12</v>
      </c>
      <c r="W9" s="11" t="s">
        <v>13</v>
      </c>
      <c r="X9" s="12" t="s">
        <v>17</v>
      </c>
    </row>
    <row r="10" spans="2:28" ht="15" customHeight="1" thickTop="1">
      <c r="B10" s="91" t="s">
        <v>18</v>
      </c>
      <c r="C10" s="109">
        <v>5</v>
      </c>
      <c r="D10" s="98">
        <v>2174</v>
      </c>
      <c r="E10" s="111">
        <v>4414</v>
      </c>
      <c r="F10" s="103" t="s">
        <v>19</v>
      </c>
      <c r="G10" s="110">
        <f>D10/$F$7</f>
        <v>1.1227772986205435</v>
      </c>
      <c r="H10" s="127">
        <f>E10/$F$7</f>
        <v>2.279640752580993</v>
      </c>
      <c r="I10" s="101">
        <v>1.15</v>
      </c>
      <c r="J10" s="86">
        <v>1</v>
      </c>
      <c r="K10" s="113" t="s">
        <v>20</v>
      </c>
      <c r="L10" s="114">
        <v>1</v>
      </c>
      <c r="M10" s="13" t="s">
        <v>21</v>
      </c>
      <c r="N10" s="14">
        <v>1</v>
      </c>
      <c r="O10" s="15">
        <f>$G$10*$I$10*$J$10*$L$10*N10</f>
        <v>1.291193893413625</v>
      </c>
      <c r="P10" s="16">
        <f>$H$10*$I$10*$J$10*$L$10*N10</f>
        <v>2.621586865468142</v>
      </c>
      <c r="Q10" s="17">
        <f aca="true" t="shared" si="0" ref="Q10:Q24">SUM(O10:P10)</f>
        <v>3.912780758881767</v>
      </c>
      <c r="S10" s="80" t="s">
        <v>22</v>
      </c>
      <c r="T10" s="83">
        <f>(T13*T17-T21)/T21*100</f>
        <v>419.90438888888895</v>
      </c>
      <c r="V10" s="18">
        <f aca="true" t="shared" si="1" ref="V10:V24">O10*(1+$T$10/100)</f>
        <v>6.712973720922759</v>
      </c>
      <c r="W10" s="19">
        <f aca="true" t="shared" si="2" ref="W10:W24">P10*(1+$T$10/100)</f>
        <v>13.62974517210352</v>
      </c>
      <c r="X10" s="20">
        <f aca="true" t="shared" si="3" ref="X10:X24">Q10*(1+$T$10/100)</f>
        <v>20.34271889302628</v>
      </c>
      <c r="Z10" s="21"/>
      <c r="AA10" s="21"/>
      <c r="AB10" s="21"/>
    </row>
    <row r="11" spans="2:28" ht="15" customHeight="1">
      <c r="B11" s="92"/>
      <c r="C11" s="102"/>
      <c r="D11" s="99"/>
      <c r="E11" s="52"/>
      <c r="F11" s="104"/>
      <c r="G11" s="55"/>
      <c r="H11" s="66"/>
      <c r="I11" s="67"/>
      <c r="J11" s="61"/>
      <c r="K11" s="76"/>
      <c r="L11" s="115"/>
      <c r="M11" s="13" t="s">
        <v>23</v>
      </c>
      <c r="N11" s="14">
        <v>1</v>
      </c>
      <c r="O11" s="15">
        <f>$G$10*$I$10*$J$10*$L$10*N11</f>
        <v>1.291193893413625</v>
      </c>
      <c r="P11" s="16">
        <f>$H$10*$I$10*$J$10*$L$10*N11</f>
        <v>2.621586865468142</v>
      </c>
      <c r="Q11" s="17">
        <f t="shared" si="0"/>
        <v>3.912780758881767</v>
      </c>
      <c r="S11" s="81"/>
      <c r="T11" s="84"/>
      <c r="V11" s="18">
        <f t="shared" si="1"/>
        <v>6.712973720922759</v>
      </c>
      <c r="W11" s="19">
        <f t="shared" si="2"/>
        <v>13.62974517210352</v>
      </c>
      <c r="X11" s="20">
        <f t="shared" si="3"/>
        <v>20.34271889302628</v>
      </c>
      <c r="Z11" s="21"/>
      <c r="AA11" s="21"/>
      <c r="AB11" s="21"/>
    </row>
    <row r="12" spans="2:28" ht="15" customHeight="1">
      <c r="B12" s="92"/>
      <c r="C12" s="102"/>
      <c r="D12" s="100"/>
      <c r="E12" s="53"/>
      <c r="F12" s="104"/>
      <c r="G12" s="55"/>
      <c r="H12" s="66"/>
      <c r="I12" s="67"/>
      <c r="J12" s="61"/>
      <c r="K12" s="77"/>
      <c r="L12" s="116"/>
      <c r="M12" s="22" t="s">
        <v>24</v>
      </c>
      <c r="N12" s="23">
        <v>0.5</v>
      </c>
      <c r="O12" s="24">
        <f>$G$10*$I$10*$J$10*$L$10*N12</f>
        <v>0.6455969467068124</v>
      </c>
      <c r="P12" s="25">
        <f>$H$10*$I$10*$J$10*$L$10*N12</f>
        <v>1.310793432734071</v>
      </c>
      <c r="Q12" s="26">
        <f t="shared" si="0"/>
        <v>1.9563903794408835</v>
      </c>
      <c r="S12" s="82"/>
      <c r="T12" s="85"/>
      <c r="V12" s="27">
        <f t="shared" si="1"/>
        <v>3.3564868604613793</v>
      </c>
      <c r="W12" s="28">
        <f t="shared" si="2"/>
        <v>6.81487258605176</v>
      </c>
      <c r="X12" s="29">
        <f t="shared" si="3"/>
        <v>10.17135944651314</v>
      </c>
      <c r="Z12" s="21"/>
      <c r="AA12" s="21"/>
      <c r="AB12" s="21"/>
    </row>
    <row r="13" spans="2:28" ht="15" customHeight="1">
      <c r="B13" s="60" t="s">
        <v>25</v>
      </c>
      <c r="C13" s="102">
        <v>5</v>
      </c>
      <c r="D13" s="106">
        <v>2174</v>
      </c>
      <c r="E13" s="51">
        <v>4414</v>
      </c>
      <c r="F13" s="104"/>
      <c r="G13" s="55">
        <f>D13/$F$7</f>
        <v>1.1227772986205435</v>
      </c>
      <c r="H13" s="66">
        <f>E13/$F$7</f>
        <v>2.279640752580993</v>
      </c>
      <c r="I13" s="67">
        <v>1.15</v>
      </c>
      <c r="J13" s="61">
        <v>1</v>
      </c>
      <c r="K13" s="75" t="s">
        <v>20</v>
      </c>
      <c r="L13" s="117">
        <v>1</v>
      </c>
      <c r="M13" s="30" t="s">
        <v>21</v>
      </c>
      <c r="N13" s="31">
        <v>0.9</v>
      </c>
      <c r="O13" s="32">
        <f>$G$13*$I$13*$J$13*$L$13*N13</f>
        <v>1.1620745040722624</v>
      </c>
      <c r="P13" s="33">
        <f>$H$13*$I$13*$J$13*$L$13*N13</f>
        <v>2.359428178921328</v>
      </c>
      <c r="Q13" s="34">
        <f t="shared" si="0"/>
        <v>3.5215026829935905</v>
      </c>
      <c r="S13" s="112" t="s">
        <v>26</v>
      </c>
      <c r="T13" s="120">
        <v>7.0363</v>
      </c>
      <c r="V13" s="35">
        <f t="shared" si="1"/>
        <v>6.0416763488304825</v>
      </c>
      <c r="W13" s="36">
        <f t="shared" si="2"/>
        <v>12.26677065489317</v>
      </c>
      <c r="X13" s="37">
        <f t="shared" si="3"/>
        <v>18.308447003723654</v>
      </c>
      <c r="Z13" s="21"/>
      <c r="AA13" s="21"/>
      <c r="AB13" s="21"/>
    </row>
    <row r="14" spans="2:28" ht="15" customHeight="1">
      <c r="B14" s="60"/>
      <c r="C14" s="102"/>
      <c r="D14" s="106"/>
      <c r="E14" s="52"/>
      <c r="F14" s="104"/>
      <c r="G14" s="55"/>
      <c r="H14" s="66"/>
      <c r="I14" s="67"/>
      <c r="J14" s="61"/>
      <c r="K14" s="76"/>
      <c r="L14" s="115"/>
      <c r="M14" s="13" t="s">
        <v>23</v>
      </c>
      <c r="N14" s="14">
        <v>0.8</v>
      </c>
      <c r="O14" s="15">
        <f>$G$13*$I$13*$J$13*$L$13*N14</f>
        <v>1.0329551147309</v>
      </c>
      <c r="P14" s="16">
        <f>$H$13*$I$13*$J$13*$L$13*N14</f>
        <v>2.0972694923745134</v>
      </c>
      <c r="Q14" s="17">
        <f t="shared" si="0"/>
        <v>3.130224607105413</v>
      </c>
      <c r="S14" s="81"/>
      <c r="T14" s="121"/>
      <c r="V14" s="18">
        <f t="shared" si="1"/>
        <v>5.370378976738207</v>
      </c>
      <c r="W14" s="19">
        <f t="shared" si="2"/>
        <v>10.903796137682816</v>
      </c>
      <c r="X14" s="20">
        <f t="shared" si="3"/>
        <v>16.274175114421023</v>
      </c>
      <c r="Z14" s="21"/>
      <c r="AA14" s="21"/>
      <c r="AB14" s="21"/>
    </row>
    <row r="15" spans="2:28" ht="15" customHeight="1">
      <c r="B15" s="60"/>
      <c r="C15" s="102"/>
      <c r="D15" s="106"/>
      <c r="E15" s="53"/>
      <c r="F15" s="104"/>
      <c r="G15" s="55"/>
      <c r="H15" s="66"/>
      <c r="I15" s="67"/>
      <c r="J15" s="61"/>
      <c r="K15" s="77"/>
      <c r="L15" s="116"/>
      <c r="M15" s="22" t="s">
        <v>24</v>
      </c>
      <c r="N15" s="23">
        <v>0.6</v>
      </c>
      <c r="O15" s="24">
        <f>$G$13*$I$13*$J$13*$L$13*N15</f>
        <v>0.7747163360481749</v>
      </c>
      <c r="P15" s="25">
        <f>$H$13*$I$13*$J$13*$L$13*N15</f>
        <v>1.572952119280885</v>
      </c>
      <c r="Q15" s="26">
        <f t="shared" si="0"/>
        <v>2.34766845532906</v>
      </c>
      <c r="S15" s="81"/>
      <c r="T15" s="121"/>
      <c r="V15" s="27">
        <f t="shared" si="1"/>
        <v>4.027784232553655</v>
      </c>
      <c r="W15" s="28">
        <f t="shared" si="2"/>
        <v>8.177847103262113</v>
      </c>
      <c r="X15" s="29">
        <f t="shared" si="3"/>
        <v>12.205631335815767</v>
      </c>
      <c r="Z15" s="21"/>
      <c r="AA15" s="21"/>
      <c r="AB15" s="21"/>
    </row>
    <row r="16" spans="2:28" ht="15" customHeight="1">
      <c r="B16" s="92" t="s">
        <v>27</v>
      </c>
      <c r="C16" s="102">
        <v>4</v>
      </c>
      <c r="D16" s="106">
        <v>2447</v>
      </c>
      <c r="E16" s="51">
        <v>4414</v>
      </c>
      <c r="F16" s="104"/>
      <c r="G16" s="55">
        <f>D16/$F$7</f>
        <v>1.2637700320719734</v>
      </c>
      <c r="H16" s="66">
        <f>E16/$F$7</f>
        <v>2.279640752580993</v>
      </c>
      <c r="I16" s="67">
        <v>1.15</v>
      </c>
      <c r="J16" s="61">
        <v>1</v>
      </c>
      <c r="K16" s="75" t="s">
        <v>20</v>
      </c>
      <c r="L16" s="117">
        <v>1</v>
      </c>
      <c r="M16" s="30" t="s">
        <v>21</v>
      </c>
      <c r="N16" s="31">
        <v>0.9</v>
      </c>
      <c r="O16" s="32">
        <f>$G$16*$I$16*$J$16*$L$16*N16</f>
        <v>1.3080019831944922</v>
      </c>
      <c r="P16" s="33">
        <f>$H$16*$I$16*$J$16*$L$16*N16</f>
        <v>2.359428178921328</v>
      </c>
      <c r="Q16" s="34">
        <f t="shared" si="0"/>
        <v>3.66743016211582</v>
      </c>
      <c r="S16" s="82"/>
      <c r="T16" s="122"/>
      <c r="V16" s="35">
        <f t="shared" si="1"/>
        <v>6.800359717381872</v>
      </c>
      <c r="W16" s="36">
        <f t="shared" si="2"/>
        <v>12.26677065489317</v>
      </c>
      <c r="X16" s="37">
        <f t="shared" si="3"/>
        <v>19.06713037227504</v>
      </c>
      <c r="Z16" s="21"/>
      <c r="AA16" s="21"/>
      <c r="AB16" s="21"/>
    </row>
    <row r="17" spans="2:28" ht="15" customHeight="1">
      <c r="B17" s="92"/>
      <c r="C17" s="102"/>
      <c r="D17" s="106"/>
      <c r="E17" s="52"/>
      <c r="F17" s="104"/>
      <c r="G17" s="55"/>
      <c r="H17" s="66"/>
      <c r="I17" s="67"/>
      <c r="J17" s="61"/>
      <c r="K17" s="76"/>
      <c r="L17" s="115"/>
      <c r="M17" s="13" t="s">
        <v>23</v>
      </c>
      <c r="N17" s="14">
        <v>0.8</v>
      </c>
      <c r="O17" s="15">
        <f>$G$16*$I$16*$J$16*$L$16*N17</f>
        <v>1.1626684295062153</v>
      </c>
      <c r="P17" s="16">
        <f>$H$16*$I$16*$J$16*$L$16*N17</f>
        <v>2.0972694923745134</v>
      </c>
      <c r="Q17" s="17">
        <f t="shared" si="0"/>
        <v>3.259937921880729</v>
      </c>
      <c r="S17" s="112" t="s">
        <v>43</v>
      </c>
      <c r="T17" s="123">
        <v>133</v>
      </c>
      <c r="V17" s="18">
        <f t="shared" si="1"/>
        <v>6.044764193228331</v>
      </c>
      <c r="W17" s="19">
        <f t="shared" si="2"/>
        <v>10.903796137682816</v>
      </c>
      <c r="X17" s="20">
        <f t="shared" si="3"/>
        <v>16.94856033091115</v>
      </c>
      <c r="Z17" s="21"/>
      <c r="AA17" s="21"/>
      <c r="AB17" s="21"/>
    </row>
    <row r="18" spans="2:28" ht="15" customHeight="1">
      <c r="B18" s="92"/>
      <c r="C18" s="102"/>
      <c r="D18" s="106"/>
      <c r="E18" s="53"/>
      <c r="F18" s="104"/>
      <c r="G18" s="55"/>
      <c r="H18" s="66"/>
      <c r="I18" s="67"/>
      <c r="J18" s="61"/>
      <c r="K18" s="77"/>
      <c r="L18" s="116"/>
      <c r="M18" s="22" t="s">
        <v>24</v>
      </c>
      <c r="N18" s="23">
        <v>0.6</v>
      </c>
      <c r="O18" s="24">
        <f>$G$16*$I$16*$J$16*$L$16*N18</f>
        <v>0.8720013221296615</v>
      </c>
      <c r="P18" s="25">
        <f>$H$16*$I$16*$J$16*$L$16*N18</f>
        <v>1.572952119280885</v>
      </c>
      <c r="Q18" s="26">
        <f t="shared" si="0"/>
        <v>2.4449534414105467</v>
      </c>
      <c r="S18" s="81"/>
      <c r="T18" s="124"/>
      <c r="V18" s="27">
        <f t="shared" si="1"/>
        <v>4.533573144921249</v>
      </c>
      <c r="W18" s="28">
        <f t="shared" si="2"/>
        <v>8.177847103262113</v>
      </c>
      <c r="X18" s="29">
        <f t="shared" si="3"/>
        <v>12.711420248183362</v>
      </c>
      <c r="Z18" s="21"/>
      <c r="AA18" s="21"/>
      <c r="AB18" s="21"/>
    </row>
    <row r="19" spans="2:28" ht="15" customHeight="1">
      <c r="B19" s="60" t="s">
        <v>28</v>
      </c>
      <c r="C19" s="102">
        <v>3</v>
      </c>
      <c r="D19" s="106">
        <v>3023</v>
      </c>
      <c r="E19" s="51">
        <v>4414</v>
      </c>
      <c r="F19" s="104"/>
      <c r="G19" s="55">
        <f>D19/$F$7</f>
        <v>1.5612492059475176</v>
      </c>
      <c r="H19" s="66">
        <f>E19/$F$7</f>
        <v>2.279640752580993</v>
      </c>
      <c r="I19" s="67">
        <v>1.15</v>
      </c>
      <c r="J19" s="61">
        <v>1</v>
      </c>
      <c r="K19" s="75" t="s">
        <v>20</v>
      </c>
      <c r="L19" s="117">
        <v>1</v>
      </c>
      <c r="M19" s="30" t="s">
        <v>21</v>
      </c>
      <c r="N19" s="31">
        <v>0.9</v>
      </c>
      <c r="O19" s="32">
        <f>$G$19*$I$19*$J$19*$L$19*N19</f>
        <v>1.6158929281556806</v>
      </c>
      <c r="P19" s="33">
        <f>$H$19*$I$19*$J$19*$L$19*N19</f>
        <v>2.359428178921328</v>
      </c>
      <c r="Q19" s="34">
        <f t="shared" si="0"/>
        <v>3.9753211070770087</v>
      </c>
      <c r="S19" s="81"/>
      <c r="T19" s="124"/>
      <c r="V19" s="35">
        <f t="shared" si="1"/>
        <v>8.401098253226564</v>
      </c>
      <c r="W19" s="36">
        <f t="shared" si="2"/>
        <v>12.26677065489317</v>
      </c>
      <c r="X19" s="37">
        <f t="shared" si="3"/>
        <v>20.667868908119736</v>
      </c>
      <c r="Z19" s="21"/>
      <c r="AA19" s="21"/>
      <c r="AB19" s="21"/>
    </row>
    <row r="20" spans="2:28" ht="15" customHeight="1">
      <c r="B20" s="60"/>
      <c r="C20" s="102"/>
      <c r="D20" s="106"/>
      <c r="E20" s="52"/>
      <c r="F20" s="104"/>
      <c r="G20" s="55"/>
      <c r="H20" s="66"/>
      <c r="I20" s="67"/>
      <c r="J20" s="61"/>
      <c r="K20" s="76"/>
      <c r="L20" s="115"/>
      <c r="M20" s="13" t="s">
        <v>23</v>
      </c>
      <c r="N20" s="14">
        <v>0.8</v>
      </c>
      <c r="O20" s="15">
        <f>$G$19*$I$19*$J$19*$L$19*N20</f>
        <v>1.4363492694717162</v>
      </c>
      <c r="P20" s="16">
        <f>$H$19*$I$19*$J$19*$L$19*N20</f>
        <v>2.0972694923745134</v>
      </c>
      <c r="Q20" s="17">
        <f t="shared" si="0"/>
        <v>3.5336187618462294</v>
      </c>
      <c r="S20" s="82"/>
      <c r="T20" s="125"/>
      <c r="V20" s="18">
        <f t="shared" si="1"/>
        <v>7.467642891756946</v>
      </c>
      <c r="W20" s="19">
        <f t="shared" si="2"/>
        <v>10.903796137682816</v>
      </c>
      <c r="X20" s="20">
        <f t="shared" si="3"/>
        <v>18.371439029439763</v>
      </c>
      <c r="Z20" s="21"/>
      <c r="AA20" s="21"/>
      <c r="AB20" s="21"/>
    </row>
    <row r="21" spans="2:28" ht="15" customHeight="1">
      <c r="B21" s="60"/>
      <c r="C21" s="102"/>
      <c r="D21" s="106"/>
      <c r="E21" s="53"/>
      <c r="F21" s="104"/>
      <c r="G21" s="55"/>
      <c r="H21" s="66"/>
      <c r="I21" s="67"/>
      <c r="J21" s="61"/>
      <c r="K21" s="77"/>
      <c r="L21" s="116"/>
      <c r="M21" s="22" t="s">
        <v>24</v>
      </c>
      <c r="N21" s="23">
        <v>0.6</v>
      </c>
      <c r="O21" s="24">
        <f>$G$19*$I$19*$J$19*$L$19*N21</f>
        <v>1.077261952103787</v>
      </c>
      <c r="P21" s="25">
        <f>$H$19*$I$19*$J$19*$L$19*N21</f>
        <v>1.572952119280885</v>
      </c>
      <c r="Q21" s="26">
        <f t="shared" si="0"/>
        <v>2.650214071384672</v>
      </c>
      <c r="S21" s="81" t="s">
        <v>29</v>
      </c>
      <c r="T21" s="124">
        <v>180</v>
      </c>
      <c r="V21" s="27">
        <f t="shared" si="1"/>
        <v>5.600732168817709</v>
      </c>
      <c r="W21" s="28">
        <f t="shared" si="2"/>
        <v>8.177847103262113</v>
      </c>
      <c r="X21" s="29">
        <f t="shared" si="3"/>
        <v>13.778579272079822</v>
      </c>
      <c r="Z21" s="21"/>
      <c r="AA21" s="21"/>
      <c r="AB21" s="21"/>
    </row>
    <row r="22" spans="2:28" ht="15" customHeight="1">
      <c r="B22" s="60" t="s">
        <v>30</v>
      </c>
      <c r="C22" s="102">
        <v>1</v>
      </c>
      <c r="D22" s="106">
        <v>5163</v>
      </c>
      <c r="E22" s="51">
        <v>4414</v>
      </c>
      <c r="F22" s="104"/>
      <c r="G22" s="55">
        <f>D22/$F$7</f>
        <v>2.6664669699990187</v>
      </c>
      <c r="H22" s="66">
        <f>E22/$F$7</f>
        <v>2.279640752580993</v>
      </c>
      <c r="I22" s="67">
        <v>1.15</v>
      </c>
      <c r="J22" s="61">
        <v>1</v>
      </c>
      <c r="K22" s="75" t="s">
        <v>20</v>
      </c>
      <c r="L22" s="117">
        <v>1</v>
      </c>
      <c r="M22" s="30" t="s">
        <v>21</v>
      </c>
      <c r="N22" s="31">
        <v>0.9</v>
      </c>
      <c r="O22" s="32">
        <f>$G$22*$I$22*$J$22*$L$22*N22</f>
        <v>2.7597933139489843</v>
      </c>
      <c r="P22" s="33">
        <f>$H$22*$I$22*$J$22*$L$22*N22</f>
        <v>2.359428178921328</v>
      </c>
      <c r="Q22" s="34">
        <f t="shared" si="0"/>
        <v>5.119221492870312</v>
      </c>
      <c r="S22" s="81"/>
      <c r="T22" s="124"/>
      <c r="V22" s="35">
        <f t="shared" si="1"/>
        <v>14.348286563482883</v>
      </c>
      <c r="W22" s="36">
        <f t="shared" si="2"/>
        <v>12.26677065489317</v>
      </c>
      <c r="X22" s="37">
        <f t="shared" si="3"/>
        <v>26.61505721837605</v>
      </c>
      <c r="Z22" s="21"/>
      <c r="AA22" s="21"/>
      <c r="AB22" s="21"/>
    </row>
    <row r="23" spans="2:28" ht="15" customHeight="1">
      <c r="B23" s="60"/>
      <c r="C23" s="102"/>
      <c r="D23" s="106"/>
      <c r="E23" s="52"/>
      <c r="F23" s="104"/>
      <c r="G23" s="55"/>
      <c r="H23" s="66"/>
      <c r="I23" s="67"/>
      <c r="J23" s="61"/>
      <c r="K23" s="76"/>
      <c r="L23" s="115"/>
      <c r="M23" s="13" t="s">
        <v>23</v>
      </c>
      <c r="N23" s="14">
        <v>0.8</v>
      </c>
      <c r="O23" s="15">
        <f>$G$22*$I$22*$J$22*$L$22*N23</f>
        <v>2.453149612399097</v>
      </c>
      <c r="P23" s="16">
        <f>$H$22*$I$22*$J$22*$L$22*N23</f>
        <v>2.0972694923745134</v>
      </c>
      <c r="Q23" s="17">
        <f t="shared" si="0"/>
        <v>4.55041910477361</v>
      </c>
      <c r="S23" s="81"/>
      <c r="T23" s="124"/>
      <c r="V23" s="18">
        <f t="shared" si="1"/>
        <v>12.754032500873672</v>
      </c>
      <c r="W23" s="19">
        <f t="shared" si="2"/>
        <v>10.903796137682816</v>
      </c>
      <c r="X23" s="20">
        <f t="shared" si="3"/>
        <v>23.657828638556488</v>
      </c>
      <c r="Z23" s="21"/>
      <c r="AA23" s="21"/>
      <c r="AB23" s="21"/>
    </row>
    <row r="24" spans="2:28" ht="15" customHeight="1" thickBot="1">
      <c r="B24" s="87"/>
      <c r="C24" s="107"/>
      <c r="D24" s="108"/>
      <c r="E24" s="54"/>
      <c r="F24" s="105"/>
      <c r="G24" s="56"/>
      <c r="H24" s="72"/>
      <c r="I24" s="128"/>
      <c r="J24" s="62"/>
      <c r="K24" s="119"/>
      <c r="L24" s="129"/>
      <c r="M24" s="38" t="s">
        <v>24</v>
      </c>
      <c r="N24" s="39">
        <v>0.6</v>
      </c>
      <c r="O24" s="40">
        <f>$G$22*$I$22*$J$22*$L$22*N24</f>
        <v>1.8398622092993226</v>
      </c>
      <c r="P24" s="41">
        <f>$H$22*$I$22*$J$22*$L$22*N24</f>
        <v>1.572952119280885</v>
      </c>
      <c r="Q24" s="42">
        <f t="shared" si="0"/>
        <v>3.4128143285802075</v>
      </c>
      <c r="S24" s="118"/>
      <c r="T24" s="126"/>
      <c r="V24" s="43">
        <f t="shared" si="1"/>
        <v>9.565524375655254</v>
      </c>
      <c r="W24" s="44">
        <f t="shared" si="2"/>
        <v>8.177847103262113</v>
      </c>
      <c r="X24" s="45">
        <f t="shared" si="3"/>
        <v>17.743371478917364</v>
      </c>
      <c r="Z24" s="21"/>
      <c r="AA24" s="21"/>
      <c r="AB24" s="21"/>
    </row>
    <row r="25" spans="15:22" ht="10.5" thickTop="1">
      <c r="O25" s="46"/>
      <c r="V25" s="46"/>
    </row>
    <row r="26" spans="2:22" ht="9.75">
      <c r="B26" s="47" t="s">
        <v>31</v>
      </c>
      <c r="O26" s="46"/>
      <c r="V26" s="46"/>
    </row>
    <row r="27" spans="2:22" ht="9.75">
      <c r="B27" s="47" t="s">
        <v>32</v>
      </c>
      <c r="O27" s="46"/>
      <c r="V27" s="46"/>
    </row>
    <row r="28" spans="15:22" ht="9.75">
      <c r="O28" s="46"/>
      <c r="V28" s="46"/>
    </row>
    <row r="29" spans="15:22" ht="9.75">
      <c r="O29" s="46"/>
      <c r="V29" s="46"/>
    </row>
    <row r="30" spans="2:22" ht="9.75">
      <c r="B30" s="48" t="s">
        <v>33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O30" s="47" t="s">
        <v>34</v>
      </c>
      <c r="V30" s="46"/>
    </row>
    <row r="31" spans="2:23" ht="9.75">
      <c r="B31" s="49" t="s">
        <v>35</v>
      </c>
      <c r="F31" s="1" t="s">
        <v>36</v>
      </c>
      <c r="O31" s="1" t="s">
        <v>37</v>
      </c>
      <c r="W31" s="50"/>
    </row>
    <row r="32" spans="2:23" ht="9.75">
      <c r="B32" s="49" t="s">
        <v>38</v>
      </c>
      <c r="F32" s="1" t="s">
        <v>39</v>
      </c>
      <c r="O32" s="1" t="s">
        <v>40</v>
      </c>
      <c r="W32" s="50"/>
    </row>
    <row r="33" spans="2:23" ht="9.75">
      <c r="B33" s="49" t="s">
        <v>41</v>
      </c>
      <c r="F33" s="1" t="s">
        <v>42</v>
      </c>
      <c r="P33" s="50"/>
      <c r="W33" s="50"/>
    </row>
    <row r="34" spans="16:23" ht="9.75">
      <c r="P34" s="50"/>
      <c r="W34" s="50"/>
    </row>
  </sheetData>
  <sheetProtection password="C7B4" sheet="1"/>
  <mergeCells count="74">
    <mergeCell ref="T13:T16"/>
    <mergeCell ref="S17:S20"/>
    <mergeCell ref="T17:T20"/>
    <mergeCell ref="T21:T24"/>
    <mergeCell ref="H10:H12"/>
    <mergeCell ref="I22:I24"/>
    <mergeCell ref="L16:L18"/>
    <mergeCell ref="L19:L21"/>
    <mergeCell ref="L22:L24"/>
    <mergeCell ref="H16:H18"/>
    <mergeCell ref="K19:K21"/>
    <mergeCell ref="S13:S16"/>
    <mergeCell ref="K7:L8"/>
    <mergeCell ref="K10:K12"/>
    <mergeCell ref="K13:K15"/>
    <mergeCell ref="L10:L12"/>
    <mergeCell ref="L13:L15"/>
    <mergeCell ref="S21:S24"/>
    <mergeCell ref="K22:K24"/>
    <mergeCell ref="C7:C9"/>
    <mergeCell ref="I7:I9"/>
    <mergeCell ref="C10:C12"/>
    <mergeCell ref="G10:G12"/>
    <mergeCell ref="D13:D15"/>
    <mergeCell ref="E10:E12"/>
    <mergeCell ref="G16:G18"/>
    <mergeCell ref="F10:F24"/>
    <mergeCell ref="D16:D18"/>
    <mergeCell ref="C22:C24"/>
    <mergeCell ref="D19:D21"/>
    <mergeCell ref="D22:D24"/>
    <mergeCell ref="C19:C21"/>
    <mergeCell ref="G19:G21"/>
    <mergeCell ref="C13:C15"/>
    <mergeCell ref="S7:T9"/>
    <mergeCell ref="J13:J15"/>
    <mergeCell ref="J16:J18"/>
    <mergeCell ref="D7:E8"/>
    <mergeCell ref="D10:D12"/>
    <mergeCell ref="H13:H15"/>
    <mergeCell ref="I13:I15"/>
    <mergeCell ref="E13:E15"/>
    <mergeCell ref="G13:G15"/>
    <mergeCell ref="I16:I18"/>
    <mergeCell ref="J10:J12"/>
    <mergeCell ref="M7:N8"/>
    <mergeCell ref="O7:Q8"/>
    <mergeCell ref="B22:B24"/>
    <mergeCell ref="B7:B9"/>
    <mergeCell ref="B10:B12"/>
    <mergeCell ref="B13:B15"/>
    <mergeCell ref="B16:B18"/>
    <mergeCell ref="I10:I12"/>
    <mergeCell ref="C16:C18"/>
    <mergeCell ref="G7:H8"/>
    <mergeCell ref="H22:H24"/>
    <mergeCell ref="B2:X2"/>
    <mergeCell ref="B3:X3"/>
    <mergeCell ref="B5:X5"/>
    <mergeCell ref="K16:K18"/>
    <mergeCell ref="V7:X8"/>
    <mergeCell ref="S10:S12"/>
    <mergeCell ref="E16:E18"/>
    <mergeCell ref="T10:T12"/>
    <mergeCell ref="E19:E21"/>
    <mergeCell ref="E22:E24"/>
    <mergeCell ref="G22:G24"/>
    <mergeCell ref="J7:J9"/>
    <mergeCell ref="B19:B21"/>
    <mergeCell ref="J22:J24"/>
    <mergeCell ref="F7:F9"/>
    <mergeCell ref="H19:H21"/>
    <mergeCell ref="I19:I21"/>
    <mergeCell ref="J19:J21"/>
  </mergeCells>
  <printOptions/>
  <pageMargins left="0.4724409448818898" right="0.1968503937007874" top="0.8661417322834646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2008-09-29T10:57:20Z</cp:lastPrinted>
  <dcterms:created xsi:type="dcterms:W3CDTF">2006-04-24T09:42:32Z</dcterms:created>
  <dcterms:modified xsi:type="dcterms:W3CDTF">2008-10-31T13:25:27Z</dcterms:modified>
  <cp:category/>
  <cp:version/>
  <cp:contentType/>
  <cp:contentStatus/>
</cp:coreProperties>
</file>